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Rozpočet obce\"/>
    </mc:Choice>
  </mc:AlternateContent>
  <bookViews>
    <workbookView xWindow="0" yWindow="0" windowWidth="28770" windowHeight="11970"/>
  </bookViews>
  <sheets>
    <sheet name="Na šírku" sheetId="1" r:id="rId1"/>
    <sheet name="titulná strana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 s="1"/>
  <c r="I10" i="1"/>
  <c r="J10" i="1"/>
  <c r="J9" i="1" s="1"/>
  <c r="J8" i="1" s="1"/>
  <c r="J14" i="1" s="1"/>
  <c r="K11" i="1"/>
  <c r="I12" i="1"/>
  <c r="J12" i="1"/>
  <c r="K12" i="1" s="1"/>
  <c r="K13" i="1"/>
  <c r="I19" i="1"/>
  <c r="J19" i="1"/>
  <c r="I20" i="1"/>
  <c r="J20" i="1"/>
  <c r="K21" i="1"/>
  <c r="I22" i="1"/>
  <c r="J22" i="1"/>
  <c r="I23" i="1"/>
  <c r="J23" i="1"/>
  <c r="I24" i="1"/>
  <c r="J24" i="1"/>
  <c r="K24" i="1" s="1"/>
  <c r="I25" i="1"/>
  <c r="J25" i="1"/>
  <c r="I26" i="1"/>
  <c r="J26" i="1"/>
  <c r="K27" i="1"/>
  <c r="I28" i="1"/>
  <c r="J28" i="1"/>
  <c r="I29" i="1"/>
  <c r="J29" i="1"/>
  <c r="I36" i="1"/>
  <c r="J36" i="1"/>
  <c r="J35" i="1" s="1"/>
  <c r="I37" i="1"/>
  <c r="J37" i="1"/>
  <c r="K37" i="1"/>
  <c r="K38" i="1"/>
  <c r="J39" i="1"/>
  <c r="I40" i="1"/>
  <c r="K40" i="1" s="1"/>
  <c r="J40" i="1"/>
  <c r="K41" i="1"/>
  <c r="K42" i="1"/>
  <c r="K43" i="1"/>
  <c r="I45" i="1"/>
  <c r="J45" i="1"/>
  <c r="K45" i="1"/>
  <c r="K46" i="1"/>
  <c r="K47" i="1"/>
  <c r="K48" i="1"/>
  <c r="K49" i="1"/>
  <c r="K50" i="1"/>
  <c r="K51" i="1"/>
  <c r="I52" i="1"/>
  <c r="I44" i="1" s="1"/>
  <c r="K44" i="1" s="1"/>
  <c r="J52" i="1"/>
  <c r="J44" i="1" s="1"/>
  <c r="K53" i="1"/>
  <c r="I56" i="1"/>
  <c r="I55" i="1" s="1"/>
  <c r="J56" i="1"/>
  <c r="K56" i="1"/>
  <c r="K57" i="1"/>
  <c r="K58" i="1"/>
  <c r="K59" i="1"/>
  <c r="K60" i="1"/>
  <c r="K61" i="1"/>
  <c r="K62" i="1"/>
  <c r="K63" i="1"/>
  <c r="I64" i="1"/>
  <c r="K64" i="1" s="1"/>
  <c r="J64" i="1"/>
  <c r="J55" i="1" s="1"/>
  <c r="K65" i="1"/>
  <c r="J66" i="1"/>
  <c r="I67" i="1"/>
  <c r="J67" i="1"/>
  <c r="K67" i="1"/>
  <c r="K68" i="1"/>
  <c r="I69" i="1"/>
  <c r="J69" i="1"/>
  <c r="K69" i="1"/>
  <c r="K70" i="1"/>
  <c r="I71" i="1"/>
  <c r="J71" i="1"/>
  <c r="K71" i="1"/>
  <c r="K72" i="1"/>
  <c r="K73" i="1"/>
  <c r="K74" i="1"/>
  <c r="K75" i="1"/>
  <c r="K76" i="1"/>
  <c r="K77" i="1"/>
  <c r="K78" i="1"/>
  <c r="K79" i="1"/>
  <c r="K80" i="1"/>
  <c r="K81" i="1"/>
  <c r="K82" i="1"/>
  <c r="I83" i="1"/>
  <c r="I66" i="1" s="1"/>
  <c r="K66" i="1" s="1"/>
  <c r="J83" i="1"/>
  <c r="K84" i="1"/>
  <c r="K85" i="1"/>
  <c r="K86" i="1"/>
  <c r="K87" i="1"/>
  <c r="K88" i="1"/>
  <c r="K89" i="1"/>
  <c r="I91" i="1"/>
  <c r="I90" i="1" s="1"/>
  <c r="J91" i="1"/>
  <c r="J90" i="1" s="1"/>
  <c r="K92" i="1"/>
  <c r="K93" i="1"/>
  <c r="K100" i="1"/>
  <c r="I101" i="1"/>
  <c r="I99" i="1" s="1"/>
  <c r="J101" i="1"/>
  <c r="J99" i="1" s="1"/>
  <c r="J98" i="1" s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I126" i="1"/>
  <c r="J126" i="1"/>
  <c r="I127" i="1"/>
  <c r="K127" i="1" s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K135" i="1" s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K143" i="1" s="1"/>
  <c r="J143" i="1"/>
  <c r="I144" i="1"/>
  <c r="J144" i="1"/>
  <c r="I145" i="1"/>
  <c r="J145" i="1"/>
  <c r="I146" i="1"/>
  <c r="J146" i="1"/>
  <c r="I147" i="1"/>
  <c r="J147" i="1"/>
  <c r="I153" i="1"/>
  <c r="K153" i="1" s="1"/>
  <c r="I154" i="1"/>
  <c r="J154" i="1"/>
  <c r="J153" i="1" s="1"/>
  <c r="J159" i="1" s="1"/>
  <c r="K155" i="1"/>
  <c r="I156" i="1"/>
  <c r="J156" i="1"/>
  <c r="K156" i="1" s="1"/>
  <c r="K157" i="1"/>
  <c r="K158" i="1"/>
  <c r="I159" i="1"/>
  <c r="K159" i="1" s="1"/>
  <c r="J164" i="1"/>
  <c r="K164" i="1" s="1"/>
  <c r="J165" i="1"/>
  <c r="K165" i="1" s="1"/>
  <c r="J166" i="1"/>
  <c r="K166" i="1" s="1"/>
  <c r="J167" i="1"/>
  <c r="K167" i="1" s="1"/>
  <c r="I168" i="1"/>
  <c r="K128" i="1" l="1"/>
  <c r="K142" i="1"/>
  <c r="K140" i="1"/>
  <c r="K138" i="1"/>
  <c r="K144" i="1"/>
  <c r="K147" i="1"/>
  <c r="K132" i="1"/>
  <c r="K29" i="1"/>
  <c r="K23" i="1"/>
  <c r="K141" i="1"/>
  <c r="K139" i="1"/>
  <c r="K137" i="1"/>
  <c r="K126" i="1"/>
  <c r="K20" i="1"/>
  <c r="K145" i="1"/>
  <c r="K134" i="1"/>
  <c r="K130" i="1"/>
  <c r="K146" i="1"/>
  <c r="K136" i="1"/>
  <c r="K133" i="1"/>
  <c r="K131" i="1"/>
  <c r="I30" i="1"/>
  <c r="J168" i="1"/>
  <c r="K168" i="1" s="1"/>
  <c r="K26" i="1"/>
  <c r="J30" i="1"/>
  <c r="K28" i="1"/>
  <c r="I148" i="1"/>
  <c r="J148" i="1"/>
  <c r="K25" i="1"/>
  <c r="K22" i="1"/>
  <c r="K99" i="1"/>
  <c r="I98" i="1"/>
  <c r="K98" i="1" s="1"/>
  <c r="K90" i="1"/>
  <c r="I54" i="1"/>
  <c r="K55" i="1"/>
  <c r="J54" i="1"/>
  <c r="J94" i="1" s="1"/>
  <c r="J120" i="1" s="1"/>
  <c r="K8" i="1"/>
  <c r="I14" i="1"/>
  <c r="K14" i="1" s="1"/>
  <c r="K129" i="1"/>
  <c r="K91" i="1"/>
  <c r="K83" i="1"/>
  <c r="I39" i="1"/>
  <c r="K19" i="1"/>
  <c r="K154" i="1"/>
  <c r="K101" i="1"/>
  <c r="K52" i="1"/>
  <c r="K36" i="1"/>
  <c r="K9" i="1"/>
  <c r="K10" i="1"/>
  <c r="K148" i="1" l="1"/>
  <c r="K30" i="1"/>
  <c r="K39" i="1"/>
  <c r="I35" i="1"/>
  <c r="K54" i="1"/>
  <c r="I94" i="1" l="1"/>
  <c r="K35" i="1"/>
  <c r="K94" i="1" l="1"/>
  <c r="I120" i="1"/>
  <c r="K120" i="1" s="1"/>
</calcChain>
</file>

<file path=xl/sharedStrings.xml><?xml version="1.0" encoding="utf-8"?>
<sst xmlns="http://schemas.openxmlformats.org/spreadsheetml/2006/main" count="222" uniqueCount="184">
  <si>
    <t>FINANČNÉ OPERÁCIE VÝDAVKOVÉ SPOLU:</t>
  </si>
  <si>
    <t>Rozvoj bývania splatka úveru VUB</t>
  </si>
  <si>
    <t>Rozvoj bývania splatka úveru zo ŠFRB 4 BD II, etapa</t>
  </si>
  <si>
    <t>Rozvoj bývania splatka úveru zo ŠFRB 4 BD I, etapa</t>
  </si>
  <si>
    <t>Rozvoj bývania splatka úveru zo ŠFRB 2 BD</t>
  </si>
  <si>
    <t>rozdiel</t>
  </si>
  <si>
    <t xml:space="preserve">rok 2017                 </t>
  </si>
  <si>
    <t xml:space="preserve">1. úprava 2017               </t>
  </si>
  <si>
    <t>Druh finančných výdavkov:</t>
  </si>
  <si>
    <t>Funkčná klasifik.</t>
  </si>
  <si>
    <t>FINANČNÉ OPERÁCIE PRÍJMOVÉ SPOLU:</t>
  </si>
  <si>
    <t>Dlhodobé - od ŠFRB  4 BD II. Etapa</t>
  </si>
  <si>
    <t>Dlhodobé - od VUB na inž. siete a garáže</t>
  </si>
  <si>
    <t>Ostatné úvery</t>
  </si>
  <si>
    <t>Zostatok prostriedkov z predchádzajúcich rokov</t>
  </si>
  <si>
    <t>Z ostatných finančných operácií</t>
  </si>
  <si>
    <t>Príjmy z transakcií s finančnými aktívami a fin. pasívami</t>
  </si>
  <si>
    <t>Druh finančných príjmov:</t>
  </si>
  <si>
    <t>Ekonomická klasifikácia</t>
  </si>
  <si>
    <t>FINANČNÉ OPERÁCIE</t>
  </si>
  <si>
    <t>BEŽNÉ VÝDAVKY SPOLU:</t>
  </si>
  <si>
    <t>Sociálna oblasť</t>
  </si>
  <si>
    <t>10.7.0</t>
  </si>
  <si>
    <t>Sociálne služby</t>
  </si>
  <si>
    <t>10.2.0.2</t>
  </si>
  <si>
    <t>Školský klub detí</t>
  </si>
  <si>
    <t>Základné vzdelanie</t>
  </si>
  <si>
    <t>09.1.2</t>
  </si>
  <si>
    <t>Predškolská výchova</t>
  </si>
  <si>
    <t>09.1.1</t>
  </si>
  <si>
    <t>Dom smútku a iné spoločenské služby</t>
  </si>
  <si>
    <t>08.4.0</t>
  </si>
  <si>
    <t>Opravy a údržba miestneho rozhlasu</t>
  </si>
  <si>
    <t>08.3.0</t>
  </si>
  <si>
    <t>Ostatné kultúrne služby</t>
  </si>
  <si>
    <t>08.2.0.9</t>
  </si>
  <si>
    <t>Knižnice - MsK</t>
  </si>
  <si>
    <t>08.2.0.5</t>
  </si>
  <si>
    <t>Kultúrny dom</t>
  </si>
  <si>
    <t>08.2.0.</t>
  </si>
  <si>
    <t>Šport.služby - dotácie na čin. šport. Organizácií</t>
  </si>
  <si>
    <t>08.1.0</t>
  </si>
  <si>
    <t xml:space="preserve">Rozvoj bývania - správa bytov, </t>
  </si>
  <si>
    <t>06.6.0</t>
  </si>
  <si>
    <t>Verejné osvetlenie</t>
  </si>
  <si>
    <t>06.4.0</t>
  </si>
  <si>
    <t>Rozvoj obcí - údržba verejnej zelene</t>
  </si>
  <si>
    <t>06.2.0</t>
  </si>
  <si>
    <t>Nakladanie s odpadmi</t>
  </si>
  <si>
    <t>05.1.0</t>
  </si>
  <si>
    <t>Cestná doprava</t>
  </si>
  <si>
    <t>04.5.1</t>
  </si>
  <si>
    <t>Aktivácia dlhodobo nezamestnaných</t>
  </si>
  <si>
    <t>04.1.2</t>
  </si>
  <si>
    <t>Ochrana pred požiarmi</t>
  </si>
  <si>
    <t>03.2.0</t>
  </si>
  <si>
    <t>Civilná ochrana</t>
  </si>
  <si>
    <t>02.2.0</t>
  </si>
  <si>
    <t>Transakcie verejného dlhu - splácanie úrokov z úveru</t>
  </si>
  <si>
    <t>01.7.0</t>
  </si>
  <si>
    <t>Finančná a rozpočtová oblasť</t>
  </si>
  <si>
    <t>01.1.2</t>
  </si>
  <si>
    <t>Výdavky verejnej správy</t>
  </si>
  <si>
    <t>01.1.1.6</t>
  </si>
  <si>
    <t>Druh bežných výdavkov</t>
  </si>
  <si>
    <t>Funkčná klasifikácia</t>
  </si>
  <si>
    <t>BEŽNÉ VÝDAVKY</t>
  </si>
  <si>
    <t>BEŽNÉ PRÍJMY (100 + 200 + 300):</t>
  </si>
  <si>
    <t>Dotácia na zamestnávanie v zmysle § 52</t>
  </si>
  <si>
    <t>Obec ako nahradný poberateľ soc davok</t>
  </si>
  <si>
    <t>Dotácia na voľby</t>
  </si>
  <si>
    <t>Dotácia na socialne znevýhodnené prostredie</t>
  </si>
  <si>
    <t>Dotácia na CO</t>
  </si>
  <si>
    <t>Dotácia na ŠKD</t>
  </si>
  <si>
    <t>Dotácia na evidenciu obyvateľov</t>
  </si>
  <si>
    <t>Dotácia na výkon ochrany prírody - výrub stromov</t>
  </si>
  <si>
    <t>Dotácia na výkon stavebného poriadku</t>
  </si>
  <si>
    <t>Dotácia na vzdelávacie poukazy</t>
  </si>
  <si>
    <t>Dotácia na MŠ</t>
  </si>
  <si>
    <t>Dotácia  škola v prírode - ZŠ</t>
  </si>
  <si>
    <t>Na výkon štátnej správy - ZŠ</t>
  </si>
  <si>
    <t xml:space="preserve">Na aktívnu politiku trhu práce </t>
  </si>
  <si>
    <t>Na opravu miestnych komunikácii</t>
  </si>
  <si>
    <t>Na školské potreby</t>
  </si>
  <si>
    <t>Príspevok na stravovanie pre deti v hmotnej núdzi</t>
  </si>
  <si>
    <t>Motivačný príspevok pre deti v hmotnej núdzi</t>
  </si>
  <si>
    <t>Transfery v rámci verejnej správy</t>
  </si>
  <si>
    <t>Granty</t>
  </si>
  <si>
    <t>Tuzemské bežné granty a transfery</t>
  </si>
  <si>
    <t>Granty a transfery</t>
  </si>
  <si>
    <t>BEŽNÉ PRÍJMY (100 + 200):</t>
  </si>
  <si>
    <t>z termínovaných vkladov</t>
  </si>
  <si>
    <t>z bežných účtov</t>
  </si>
  <si>
    <t>Z vkladov</t>
  </si>
  <si>
    <t>Úroky z domácich úverov, pôžičiek a vkladov</t>
  </si>
  <si>
    <t>Príjmy iné</t>
  </si>
  <si>
    <t>Príjmy z dobropisov</t>
  </si>
  <si>
    <t>Príjmy z lotérii a podobných hier</t>
  </si>
  <si>
    <t>Príjmy náhrad z poistného plnenia</t>
  </si>
  <si>
    <t>Cintorínske poplatky</t>
  </si>
  <si>
    <t>Cintorínske služby</t>
  </si>
  <si>
    <t>Ďalšie administratívne a iné poplatky a platby</t>
  </si>
  <si>
    <t xml:space="preserve">Za prebytočný hnuteľný majetok </t>
  </si>
  <si>
    <t>Ostatné</t>
  </si>
  <si>
    <t>Poplatky za stravné</t>
  </si>
  <si>
    <t>Poplatky za materské školy a ŠKD</t>
  </si>
  <si>
    <t>223002 1</t>
  </si>
  <si>
    <t xml:space="preserve">Záloha na energie a služby bytové domy </t>
  </si>
  <si>
    <t>223001 18</t>
  </si>
  <si>
    <t>Poplatky za opatrovateľskú službu</t>
  </si>
  <si>
    <t>223001 6</t>
  </si>
  <si>
    <t>Za kopírovacie práce</t>
  </si>
  <si>
    <t>223001 4</t>
  </si>
  <si>
    <t>Za relácie v miestnom rozhlase</t>
  </si>
  <si>
    <t>223001 3</t>
  </si>
  <si>
    <t>Cintorínsky poplatok hroby</t>
  </si>
  <si>
    <t>223001 1</t>
  </si>
  <si>
    <t>Internetová obec</t>
  </si>
  <si>
    <t>223001 2</t>
  </si>
  <si>
    <t>Odpadové nádoby</t>
  </si>
  <si>
    <t>Popl. a platby náhodn. predaja a služieb</t>
  </si>
  <si>
    <t xml:space="preserve">Za porušenie predpisov </t>
  </si>
  <si>
    <t>Pokuty a penále</t>
  </si>
  <si>
    <t xml:space="preserve">Správne poplatky </t>
  </si>
  <si>
    <t xml:space="preserve">Administratívne poplatky </t>
  </si>
  <si>
    <t>Administratívne poplatky a platby</t>
  </si>
  <si>
    <t xml:space="preserve">Podiel z výnosov UPS Sebedražie </t>
  </si>
  <si>
    <t>Príjmy z vlastníctva</t>
  </si>
  <si>
    <t>Z prenajatých strojov, prístrojov, zariadení, techniky, ...</t>
  </si>
  <si>
    <t>Z prenajatých  garáži</t>
  </si>
  <si>
    <t>212003 3</t>
  </si>
  <si>
    <t>Z prenajatých bytov nové bytovky 4 BD II. etapa</t>
  </si>
  <si>
    <t>212003 4</t>
  </si>
  <si>
    <t>Z prenajatých bytov nové bytovky 4 BD I. etapa</t>
  </si>
  <si>
    <t>212003 2</t>
  </si>
  <si>
    <t>Z prenajatých bytov 2 BD</t>
  </si>
  <si>
    <t>212003 1</t>
  </si>
  <si>
    <t>Z prenajatých budov</t>
  </si>
  <si>
    <t>Z prenajatých pozemkov</t>
  </si>
  <si>
    <t>Príijmy z podnikania a z vlastníctva majetku</t>
  </si>
  <si>
    <t>Nedaňové príjmy</t>
  </si>
  <si>
    <t>Za dobývací priestor</t>
  </si>
  <si>
    <t>Dane z použ. tovarov a z povol. na výkon činnosti</t>
  </si>
  <si>
    <t>Za komunálne odpady a drobné stavebné odpady</t>
  </si>
  <si>
    <t>Za užívanie verejného priestranstva</t>
  </si>
  <si>
    <t xml:space="preserve">Za ubytovanie </t>
  </si>
  <si>
    <t>Za výherné automaty</t>
  </si>
  <si>
    <t>Za nevýherné hracie prístroje</t>
  </si>
  <si>
    <t>Za psa</t>
  </si>
  <si>
    <t>Dane za špecifické tovary a služby</t>
  </si>
  <si>
    <t>Domáce dane za tovary a služby</t>
  </si>
  <si>
    <t>Daň z bytov</t>
  </si>
  <si>
    <t>Daň zo stavieb</t>
  </si>
  <si>
    <t>Daň z pozemkov</t>
  </si>
  <si>
    <t>Daň z nehnuteľností</t>
  </si>
  <si>
    <t>Daň z majetku</t>
  </si>
  <si>
    <t>Podiel na dani FO</t>
  </si>
  <si>
    <t>Daň z príjmov fyzických osôb</t>
  </si>
  <si>
    <t>Dane z príjmov, ziskov a kapitálového majetku</t>
  </si>
  <si>
    <t>Daňové príjmy</t>
  </si>
  <si>
    <t>Druh bežných príjmov:</t>
  </si>
  <si>
    <t>BEŽNÉ PRÍJMY</t>
  </si>
  <si>
    <t xml:space="preserve">BEŽNÝ ROZPOČET                                                                                                                                                </t>
  </si>
  <si>
    <t>KAPITÁLOVÉ VÝDAVKY SPOLU:</t>
  </si>
  <si>
    <t>Náboženské a iné spoločenské služby</t>
  </si>
  <si>
    <t>Oplotenie cintorína</t>
  </si>
  <si>
    <t>Rekreačné a športové služby</t>
  </si>
  <si>
    <t>Bývanie - bytové hospodárstvo</t>
  </si>
  <si>
    <t>Rozvoj obcí</t>
  </si>
  <si>
    <t xml:space="preserve">Naklad. s odpadmi </t>
  </si>
  <si>
    <t>Druh kapitálových výdavkov</t>
  </si>
  <si>
    <t>KAPITÁLOVÉ PRÍJMY SPOLU:</t>
  </si>
  <si>
    <t>Z envirofondu</t>
  </si>
  <si>
    <t>z predaja majetku obce</t>
  </si>
  <si>
    <t>Príjem z predaja pozemkov a nehmotných aktív</t>
  </si>
  <si>
    <t xml:space="preserve">Kapitálové príjmy </t>
  </si>
  <si>
    <t>Druh kapitálových príjmov:</t>
  </si>
  <si>
    <t xml:space="preserve">KAPITÁLOVÝ ROZPOČET                                                                                                                                                </t>
  </si>
  <si>
    <t>Obec Sebedražie</t>
  </si>
  <si>
    <t>rozpočtu obce Sebedražie na rok 2017</t>
  </si>
  <si>
    <t>Ing. Peter Juríček v.r.</t>
  </si>
  <si>
    <r>
      <t xml:space="preserve">         </t>
    </r>
    <r>
      <rPr>
        <sz val="12"/>
        <rFont val="Times New Roman"/>
        <family val="1"/>
        <charset val="238"/>
      </rPr>
      <t>starosta obce</t>
    </r>
  </si>
  <si>
    <t xml:space="preserve">                                                                                               1. úprava</t>
  </si>
  <si>
    <t>Schválený uznesením OcZ č. 6/8/2017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</si>
</sst>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E_U_R_-;\-* #,##0\ _E_U_R_-;_-* &quot;-&quot;\ _E_U_R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10"/>
      <name val="Arial CE"/>
      <family val="2"/>
      <charset val="238"/>
    </font>
    <font>
      <i/>
      <sz val="8"/>
      <color indexed="10"/>
      <name val="Arial CE"/>
      <family val="2"/>
      <charset val="238"/>
    </font>
    <font>
      <b/>
      <i/>
      <sz val="8"/>
      <name val="Arial CE"/>
      <charset val="238"/>
    </font>
    <font>
      <sz val="10"/>
      <name val="Arial CE"/>
      <family val="2"/>
      <charset val="238"/>
    </font>
    <font>
      <b/>
      <sz val="11"/>
      <name val="Arial CE"/>
      <charset val="238"/>
    </font>
    <font>
      <sz val="8"/>
      <color indexed="10"/>
      <name val="Arial CE"/>
      <family val="2"/>
      <charset val="238"/>
    </font>
    <font>
      <sz val="8"/>
      <color indexed="10"/>
      <name val="Arial CE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i/>
      <sz val="8"/>
      <color indexed="10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1" fillId="0" borderId="0" xfId="1"/>
    <xf numFmtId="3" fontId="1" fillId="0" borderId="0" xfId="1" applyNumberFormat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2" fillId="0" borderId="0" xfId="1" applyFont="1" applyFill="1"/>
    <xf numFmtId="3" fontId="10" fillId="2" borderId="1" xfId="1" applyNumberFormat="1" applyFont="1" applyFill="1" applyBorder="1" applyAlignment="1">
      <alignment horizontal="right" vertical="center"/>
    </xf>
    <xf numFmtId="3" fontId="11" fillId="2" borderId="1" xfId="1" applyNumberFormat="1" applyFont="1" applyFill="1" applyBorder="1" applyAlignment="1">
      <alignment horizontal="right"/>
    </xf>
    <xf numFmtId="49" fontId="11" fillId="2" borderId="1" xfId="1" applyNumberFormat="1" applyFont="1" applyFill="1" applyBorder="1"/>
    <xf numFmtId="3" fontId="5" fillId="3" borderId="1" xfId="1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/>
    </xf>
    <xf numFmtId="14" fontId="5" fillId="0" borderId="1" xfId="1" applyNumberFormat="1" applyFont="1" applyBorder="1" applyAlignment="1">
      <alignment horizontal="left" wrapText="1"/>
    </xf>
    <xf numFmtId="3" fontId="11" fillId="2" borderId="1" xfId="1" applyNumberFormat="1" applyFont="1" applyFill="1" applyBorder="1" applyAlignment="1">
      <alignment horizontal="right" vertical="center"/>
    </xf>
    <xf numFmtId="0" fontId="15" fillId="2" borderId="1" xfId="1" applyFont="1" applyFill="1" applyBorder="1" applyAlignment="1">
      <alignment horizontal="left"/>
    </xf>
    <xf numFmtId="3" fontId="5" fillId="0" borderId="1" xfId="1" applyNumberFormat="1" applyFont="1" applyFill="1" applyBorder="1" applyAlignment="1">
      <alignment horizontal="right" vertical="center"/>
    </xf>
    <xf numFmtId="0" fontId="5" fillId="0" borderId="1" xfId="1" applyFont="1" applyBorder="1" applyAlignment="1">
      <alignment horizontal="left"/>
    </xf>
    <xf numFmtId="3" fontId="6" fillId="3" borderId="1" xfId="1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/>
    </xf>
    <xf numFmtId="0" fontId="6" fillId="3" borderId="1" xfId="1" applyFont="1" applyFill="1" applyBorder="1" applyAlignment="1">
      <alignment horizontal="left"/>
    </xf>
    <xf numFmtId="3" fontId="9" fillId="0" borderId="1" xfId="1" applyNumberFormat="1" applyFont="1" applyFill="1" applyBorder="1" applyAlignment="1">
      <alignment horizontal="right"/>
    </xf>
    <xf numFmtId="0" fontId="9" fillId="3" borderId="1" xfId="1" applyFont="1" applyFill="1" applyBorder="1" applyAlignment="1">
      <alignment horizontal="left"/>
    </xf>
    <xf numFmtId="3" fontId="16" fillId="0" borderId="0" xfId="1" applyNumberFormat="1" applyFont="1"/>
    <xf numFmtId="0" fontId="13" fillId="0" borderId="0" xfId="1" applyFont="1" applyAlignment="1">
      <alignment horizontal="right"/>
    </xf>
    <xf numFmtId="49" fontId="5" fillId="0" borderId="1" xfId="1" applyNumberFormat="1" applyFont="1" applyBorder="1" applyAlignment="1">
      <alignment horizontal="left"/>
    </xf>
    <xf numFmtId="49" fontId="5" fillId="0" borderId="1" xfId="1" applyNumberFormat="1" applyFont="1" applyBorder="1"/>
    <xf numFmtId="0" fontId="17" fillId="0" borderId="0" xfId="1" applyFont="1" applyFill="1"/>
    <xf numFmtId="0" fontId="18" fillId="0" borderId="0" xfId="1" applyFont="1" applyFill="1"/>
    <xf numFmtId="0" fontId="10" fillId="0" borderId="0" xfId="1" applyFont="1"/>
    <xf numFmtId="0" fontId="11" fillId="2" borderId="1" xfId="1" applyFont="1" applyFill="1" applyBorder="1"/>
    <xf numFmtId="0" fontId="12" fillId="0" borderId="0" xfId="1" applyFont="1"/>
    <xf numFmtId="3" fontId="12" fillId="3" borderId="1" xfId="1" applyNumberFormat="1" applyFont="1" applyFill="1" applyBorder="1" applyAlignment="1">
      <alignment horizontal="right" vertical="center"/>
    </xf>
    <xf numFmtId="2" fontId="12" fillId="0" borderId="1" xfId="1" applyNumberFormat="1" applyFont="1" applyFill="1" applyBorder="1" applyAlignment="1">
      <alignment horizontal="right" vertical="center"/>
    </xf>
    <xf numFmtId="3" fontId="12" fillId="0" borderId="1" xfId="1" applyNumberFormat="1" applyFont="1" applyFill="1" applyBorder="1" applyAlignment="1">
      <alignment horizontal="right" vertical="center"/>
    </xf>
    <xf numFmtId="0" fontId="12" fillId="3" borderId="1" xfId="1" applyFont="1" applyFill="1" applyBorder="1" applyAlignment="1">
      <alignment horizontal="right"/>
    </xf>
    <xf numFmtId="0" fontId="12" fillId="0" borderId="0" xfId="1" applyFont="1" applyFill="1"/>
    <xf numFmtId="0" fontId="5" fillId="3" borderId="1" xfId="1" applyFont="1" applyFill="1" applyBorder="1" applyAlignment="1">
      <alignment horizontal="right"/>
    </xf>
    <xf numFmtId="0" fontId="6" fillId="3" borderId="1" xfId="1" applyFont="1" applyFill="1" applyBorder="1"/>
    <xf numFmtId="0" fontId="1" fillId="0" borderId="0" xfId="1" applyFont="1"/>
    <xf numFmtId="0" fontId="9" fillId="3" borderId="1" xfId="1" applyFont="1" applyFill="1" applyBorder="1"/>
    <xf numFmtId="2" fontId="12" fillId="0" borderId="1" xfId="1" applyNumberFormat="1" applyFont="1" applyFill="1" applyBorder="1" applyAlignment="1">
      <alignment horizontal="right"/>
    </xf>
    <xf numFmtId="0" fontId="12" fillId="0" borderId="1" xfId="1" applyFont="1" applyBorder="1"/>
    <xf numFmtId="2" fontId="19" fillId="0" borderId="1" xfId="1" applyNumberFormat="1" applyFont="1" applyFill="1" applyBorder="1" applyAlignment="1">
      <alignment horizontal="right" vertical="center"/>
    </xf>
    <xf numFmtId="0" fontId="5" fillId="0" borderId="1" xfId="1" applyFont="1" applyBorder="1"/>
    <xf numFmtId="3" fontId="19" fillId="3" borderId="1" xfId="1" applyNumberFormat="1" applyFont="1" applyFill="1" applyBorder="1" applyAlignment="1">
      <alignment horizontal="right" vertical="center"/>
    </xf>
    <xf numFmtId="3" fontId="12" fillId="0" borderId="1" xfId="1" applyNumberFormat="1" applyFont="1" applyFill="1" applyBorder="1" applyAlignment="1">
      <alignment horizontal="right"/>
    </xf>
    <xf numFmtId="0" fontId="12" fillId="0" borderId="1" xfId="1" applyFont="1" applyBorder="1" applyAlignment="1">
      <alignment horizontal="right"/>
    </xf>
    <xf numFmtId="3" fontId="19" fillId="0" borderId="1" xfId="1" applyNumberFormat="1" applyFont="1" applyFill="1" applyBorder="1" applyAlignment="1">
      <alignment horizontal="right" vertical="center"/>
    </xf>
    <xf numFmtId="2" fontId="12" fillId="0" borderId="0" xfId="1" applyNumberFormat="1" applyFont="1"/>
    <xf numFmtId="1" fontId="19" fillId="0" borderId="1" xfId="1" applyNumberFormat="1" applyFont="1" applyFill="1" applyBorder="1" applyAlignment="1">
      <alignment horizontal="right" vertical="center"/>
    </xf>
    <xf numFmtId="0" fontId="12" fillId="3" borderId="1" xfId="1" applyFont="1" applyFill="1" applyBorder="1"/>
    <xf numFmtId="0" fontId="20" fillId="0" borderId="0" xfId="1" applyFont="1" applyFill="1"/>
    <xf numFmtId="4" fontId="19" fillId="3" borderId="0" xfId="1" applyNumberFormat="1" applyFont="1" applyFill="1" applyBorder="1" applyAlignment="1">
      <alignment horizontal="right"/>
    </xf>
    <xf numFmtId="0" fontId="5" fillId="3" borderId="1" xfId="1" applyFont="1" applyFill="1" applyBorder="1"/>
    <xf numFmtId="41" fontId="12" fillId="0" borderId="1" xfId="1" applyNumberFormat="1" applyFont="1" applyFill="1" applyBorder="1" applyAlignment="1">
      <alignment vertical="center"/>
    </xf>
    <xf numFmtId="3" fontId="9" fillId="3" borderId="1" xfId="1" applyNumberFormat="1" applyFont="1" applyFill="1" applyBorder="1" applyAlignment="1">
      <alignment horizontal="right" vertical="center"/>
    </xf>
    <xf numFmtId="0" fontId="11" fillId="0" borderId="0" xfId="1" applyFont="1" applyBorder="1" applyAlignment="1">
      <alignment horizontal="left"/>
    </xf>
    <xf numFmtId="0" fontId="11" fillId="0" borderId="0" xfId="1" applyFont="1" applyBorder="1" applyAlignment="1">
      <alignment horizontal="left" vertical="top"/>
    </xf>
    <xf numFmtId="3" fontId="1" fillId="0" borderId="1" xfId="1" applyNumberFormat="1" applyFont="1" applyFill="1" applyBorder="1" applyAlignment="1">
      <alignment horizontal="right" vertical="center"/>
    </xf>
    <xf numFmtId="0" fontId="1" fillId="0" borderId="0" xfId="1" applyFill="1"/>
    <xf numFmtId="0" fontId="10" fillId="0" borderId="0" xfId="1" applyFont="1" applyFill="1"/>
    <xf numFmtId="0" fontId="11" fillId="0" borderId="0" xfId="1" applyFont="1" applyFill="1" applyBorder="1" applyAlignment="1">
      <alignment horizontal="left"/>
    </xf>
    <xf numFmtId="0" fontId="15" fillId="0" borderId="0" xfId="1" applyFont="1" applyFill="1" applyBorder="1" applyAlignment="1">
      <alignment horizontal="left"/>
    </xf>
    <xf numFmtId="3" fontId="1" fillId="0" borderId="0" xfId="1" applyNumberFormat="1" applyFill="1"/>
    <xf numFmtId="0" fontId="10" fillId="2" borderId="1" xfId="1" applyFont="1" applyFill="1" applyBorder="1" applyAlignment="1">
      <alignment horizontal="left"/>
    </xf>
    <xf numFmtId="1" fontId="12" fillId="0" borderId="1" xfId="1" applyNumberFormat="1" applyFont="1" applyFill="1" applyBorder="1" applyAlignment="1">
      <alignment horizontal="right" vertical="center"/>
    </xf>
    <xf numFmtId="0" fontId="12" fillId="3" borderId="1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21" fillId="0" borderId="0" xfId="1" applyFont="1"/>
    <xf numFmtId="0" fontId="21" fillId="0" borderId="0" xfId="1" applyFont="1" applyAlignment="1">
      <alignment horizontal="center" vertical="center"/>
    </xf>
    <xf numFmtId="0" fontId="22" fillId="0" borderId="0" xfId="1" applyFont="1"/>
    <xf numFmtId="49" fontId="1" fillId="0" borderId="0" xfId="1" applyNumberFormat="1"/>
    <xf numFmtId="0" fontId="23" fillId="0" borderId="0" xfId="1" applyFont="1"/>
    <xf numFmtId="3" fontId="14" fillId="0" borderId="1" xfId="1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/>
    </xf>
    <xf numFmtId="0" fontId="12" fillId="3" borderId="1" xfId="1" applyFont="1" applyFill="1" applyBorder="1" applyAlignment="1">
      <alignment horizontal="left"/>
    </xf>
    <xf numFmtId="0" fontId="9" fillId="3" borderId="1" xfId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5" fillId="0" borderId="1" xfId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49" fontId="13" fillId="3" borderId="0" xfId="1" applyNumberFormat="1" applyFont="1" applyFill="1" applyBorder="1" applyAlignment="1">
      <alignment horizontal="right"/>
    </xf>
    <xf numFmtId="0" fontId="11" fillId="0" borderId="0" xfId="1" applyFont="1" applyBorder="1" applyAlignment="1">
      <alignment horizontal="left"/>
    </xf>
    <xf numFmtId="0" fontId="14" fillId="0" borderId="1" xfId="1" applyFont="1" applyBorder="1" applyAlignment="1">
      <alignment horizontal="justify"/>
    </xf>
    <xf numFmtId="0" fontId="12" fillId="0" borderId="1" xfId="1" applyFont="1" applyBorder="1" applyAlignment="1">
      <alignment horizontal="justify"/>
    </xf>
    <xf numFmtId="0" fontId="13" fillId="0" borderId="1" xfId="1" applyFont="1" applyBorder="1" applyAlignment="1">
      <alignment vertical="center"/>
    </xf>
    <xf numFmtId="0" fontId="10" fillId="2" borderId="1" xfId="1" applyFont="1" applyFill="1" applyBorder="1" applyAlignment="1">
      <alignment horizontal="left"/>
    </xf>
    <xf numFmtId="0" fontId="14" fillId="0" borderId="6" xfId="1" applyFont="1" applyBorder="1" applyAlignment="1">
      <alignment horizontal="left" wrapText="1"/>
    </xf>
    <xf numFmtId="0" fontId="14" fillId="0" borderId="5" xfId="1" applyFont="1" applyBorder="1" applyAlignment="1">
      <alignment horizontal="left" wrapText="1"/>
    </xf>
    <xf numFmtId="0" fontId="13" fillId="0" borderId="1" xfId="1" applyFont="1" applyBorder="1" applyAlignment="1">
      <alignment horizontal="left" vertical="center"/>
    </xf>
    <xf numFmtId="49" fontId="14" fillId="0" borderId="6" xfId="1" applyNumberFormat="1" applyFont="1" applyFill="1" applyBorder="1" applyAlignment="1">
      <alignment horizontal="center" vertical="center" wrapText="1"/>
    </xf>
    <xf numFmtId="49" fontId="14" fillId="0" borderId="5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11" fillId="2" borderId="1" xfId="1" applyFont="1" applyFill="1" applyBorder="1" applyAlignment="1">
      <alignment horizontal="left"/>
    </xf>
    <xf numFmtId="0" fontId="12" fillId="0" borderId="4" xfId="1" applyFont="1" applyBorder="1" applyAlignment="1">
      <alignment horizontal="left"/>
    </xf>
    <xf numFmtId="0" fontId="12" fillId="0" borderId="3" xfId="1" applyFont="1" applyBorder="1" applyAlignment="1">
      <alignment horizontal="left"/>
    </xf>
    <xf numFmtId="0" fontId="12" fillId="0" borderId="2" xfId="1" applyFont="1" applyBorder="1" applyAlignment="1">
      <alignment horizontal="left"/>
    </xf>
    <xf numFmtId="0" fontId="12" fillId="0" borderId="1" xfId="1" applyFont="1" applyBorder="1" applyAlignment="1"/>
    <xf numFmtId="0" fontId="9" fillId="3" borderId="0" xfId="1" applyFont="1" applyFill="1" applyBorder="1" applyAlignment="1">
      <alignment horizontal="left"/>
    </xf>
    <xf numFmtId="0" fontId="14" fillId="0" borderId="1" xfId="1" applyFont="1" applyBorder="1" applyAlignment="1">
      <alignment horizontal="left" wrapText="1"/>
    </xf>
    <xf numFmtId="0" fontId="5" fillId="0" borderId="1" xfId="1" applyFont="1" applyFill="1" applyBorder="1" applyAlignment="1">
      <alignment horizontal="left"/>
    </xf>
    <xf numFmtId="0" fontId="11" fillId="0" borderId="7" xfId="1" applyFont="1" applyBorder="1" applyAlignment="1">
      <alignment horizontal="left"/>
    </xf>
    <xf numFmtId="0" fontId="21" fillId="0" borderId="0" xfId="1" applyFont="1" applyAlignment="1">
      <alignment horizontal="left"/>
    </xf>
    <xf numFmtId="0" fontId="21" fillId="0" borderId="0" xfId="1" applyFont="1" applyAlignment="1">
      <alignment horizontal="center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OcZ%20Pr&#237;lohy/OcZ%208-2017/1.%20&#250;prava%20rozpo&#269;tu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ná strana"/>
      <sheetName val="Na šírku"/>
      <sheetName val="Na výšku"/>
      <sheetName val="Rekapitulácia"/>
      <sheetName val="Hárok1"/>
      <sheetName val="Hárok2"/>
      <sheetName val="Hárok3"/>
    </sheetNames>
    <sheetDataSet>
      <sheetData sheetId="0"/>
      <sheetData sheetId="1"/>
      <sheetData sheetId="2">
        <row r="7">
          <cell r="G7">
            <v>166754</v>
          </cell>
          <cell r="H7">
            <v>166754</v>
          </cell>
        </row>
        <row r="88">
          <cell r="G88">
            <v>0</v>
          </cell>
          <cell r="H88">
            <v>0</v>
          </cell>
        </row>
        <row r="100">
          <cell r="G100">
            <v>1500</v>
          </cell>
          <cell r="H100">
            <v>1500</v>
          </cell>
        </row>
        <row r="109">
          <cell r="G109">
            <v>16068.31</v>
          </cell>
          <cell r="H109">
            <v>16068.31</v>
          </cell>
        </row>
        <row r="122">
          <cell r="G122">
            <v>150</v>
          </cell>
          <cell r="H122">
            <v>150</v>
          </cell>
        </row>
        <row r="131">
          <cell r="G131">
            <v>3975</v>
          </cell>
          <cell r="H131">
            <v>3975</v>
          </cell>
        </row>
        <row r="160">
          <cell r="G160">
            <v>8595</v>
          </cell>
          <cell r="H160">
            <v>2350</v>
          </cell>
        </row>
        <row r="180">
          <cell r="G180">
            <v>4500</v>
          </cell>
          <cell r="H180">
            <v>4500</v>
          </cell>
        </row>
        <row r="190">
          <cell r="G190">
            <v>80000</v>
          </cell>
          <cell r="H190">
            <v>80000</v>
          </cell>
        </row>
        <row r="199">
          <cell r="G199">
            <v>70000</v>
          </cell>
          <cell r="H199">
            <v>90000</v>
          </cell>
        </row>
        <row r="214">
          <cell r="G214">
            <v>3975</v>
          </cell>
          <cell r="H214">
            <v>3875</v>
          </cell>
        </row>
        <row r="231">
          <cell r="G231">
            <v>18300</v>
          </cell>
          <cell r="H231">
            <v>31400</v>
          </cell>
        </row>
        <row r="246">
          <cell r="G246">
            <v>10000</v>
          </cell>
          <cell r="H246">
            <v>7500</v>
          </cell>
        </row>
        <row r="257">
          <cell r="G257">
            <v>62657</v>
          </cell>
          <cell r="H257">
            <v>62657</v>
          </cell>
        </row>
        <row r="278">
          <cell r="G278">
            <v>0</v>
          </cell>
          <cell r="H278">
            <v>0</v>
          </cell>
        </row>
        <row r="285">
          <cell r="H285">
            <v>19404.73</v>
          </cell>
        </row>
        <row r="286">
          <cell r="H286">
            <v>25536.42</v>
          </cell>
        </row>
        <row r="287">
          <cell r="H287">
            <v>12430.33</v>
          </cell>
        </row>
        <row r="288">
          <cell r="H288">
            <v>15792</v>
          </cell>
        </row>
        <row r="295">
          <cell r="G295">
            <v>23750</v>
          </cell>
          <cell r="H295">
            <v>20950</v>
          </cell>
        </row>
        <row r="319">
          <cell r="G319">
            <v>33000</v>
          </cell>
          <cell r="H319">
            <v>33000</v>
          </cell>
        </row>
        <row r="331">
          <cell r="G331">
            <v>14150</v>
          </cell>
          <cell r="H331">
            <v>17650</v>
          </cell>
        </row>
        <row r="348">
          <cell r="G348">
            <v>6000</v>
          </cell>
          <cell r="H348">
            <v>6000</v>
          </cell>
        </row>
        <row r="357">
          <cell r="G357">
            <v>1100</v>
          </cell>
          <cell r="H357">
            <v>1100</v>
          </cell>
        </row>
        <row r="370">
          <cell r="G370">
            <v>14200</v>
          </cell>
          <cell r="H370">
            <v>10500</v>
          </cell>
        </row>
        <row r="393">
          <cell r="G393">
            <v>4060</v>
          </cell>
          <cell r="H393">
            <v>4060</v>
          </cell>
        </row>
        <row r="416">
          <cell r="G416">
            <v>6757.5</v>
          </cell>
          <cell r="H416">
            <v>6057.5</v>
          </cell>
        </row>
        <row r="436">
          <cell r="H436">
            <v>5000</v>
          </cell>
        </row>
        <row r="438">
          <cell r="G438">
            <v>1000</v>
          </cell>
        </row>
        <row r="444">
          <cell r="G444">
            <v>135000</v>
          </cell>
          <cell r="H444">
            <v>135000</v>
          </cell>
        </row>
        <row r="478">
          <cell r="G478">
            <v>13000</v>
          </cell>
          <cell r="H478">
            <v>13000</v>
          </cell>
        </row>
        <row r="489">
          <cell r="G489">
            <v>137100</v>
          </cell>
          <cell r="H489">
            <v>142250</v>
          </cell>
        </row>
        <row r="526">
          <cell r="G526">
            <v>21000</v>
          </cell>
          <cell r="H526">
            <v>8000</v>
          </cell>
        </row>
        <row r="536">
          <cell r="G536">
            <v>16347.5</v>
          </cell>
          <cell r="H536">
            <v>16347.5</v>
          </cell>
        </row>
        <row r="553">
          <cell r="G553">
            <v>15700</v>
          </cell>
          <cell r="H553">
            <v>15700</v>
          </cell>
        </row>
        <row r="570">
          <cell r="G570">
            <v>7500</v>
          </cell>
          <cell r="H570">
            <v>7500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188"/>
  <sheetViews>
    <sheetView tabSelected="1" topLeftCell="A10" zoomScaleNormal="100" workbookViewId="0">
      <selection activeCell="I171" sqref="I171"/>
    </sheetView>
  </sheetViews>
  <sheetFormatPr defaultColWidth="9.140625" defaultRowHeight="12.75" x14ac:dyDescent="0.2"/>
  <cols>
    <col min="1" max="1" width="11" style="1" customWidth="1"/>
    <col min="2" max="6" width="8.7109375" style="1" customWidth="1"/>
    <col min="7" max="7" width="5.5703125" style="1" customWidth="1"/>
    <col min="8" max="8" width="3.140625" style="1" customWidth="1"/>
    <col min="9" max="9" width="13.42578125" style="1" customWidth="1"/>
    <col min="10" max="10" width="11.7109375" style="1" customWidth="1"/>
    <col min="11" max="11" width="11.85546875" style="2" customWidth="1"/>
    <col min="12" max="16384" width="9.140625" style="1"/>
  </cols>
  <sheetData>
    <row r="2" spans="1:12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5" spans="1:12" ht="15" customHeight="1" x14ac:dyDescent="0.25">
      <c r="A5" s="89" t="s">
        <v>177</v>
      </c>
      <c r="B5" s="89"/>
      <c r="C5" s="89"/>
      <c r="D5" s="89"/>
      <c r="E5" s="89"/>
      <c r="F5" s="89"/>
      <c r="G5" s="89"/>
      <c r="H5" s="89"/>
    </row>
    <row r="6" spans="1:12" ht="17.100000000000001" customHeight="1" x14ac:dyDescent="0.2">
      <c r="A6" s="90" t="s">
        <v>18</v>
      </c>
      <c r="B6" s="92" t="s">
        <v>176</v>
      </c>
      <c r="C6" s="92"/>
      <c r="D6" s="92"/>
      <c r="E6" s="92"/>
      <c r="F6" s="92"/>
      <c r="G6" s="92"/>
      <c r="H6" s="92"/>
      <c r="I6" s="80" t="s">
        <v>7</v>
      </c>
      <c r="J6" s="80" t="s">
        <v>6</v>
      </c>
      <c r="K6" s="78" t="s">
        <v>5</v>
      </c>
      <c r="L6" s="1">
        <v>1</v>
      </c>
    </row>
    <row r="7" spans="1:12" ht="17.100000000000001" customHeight="1" x14ac:dyDescent="0.2">
      <c r="A7" s="91"/>
      <c r="B7" s="92"/>
      <c r="C7" s="92"/>
      <c r="D7" s="92"/>
      <c r="E7" s="92"/>
      <c r="F7" s="92"/>
      <c r="G7" s="92"/>
      <c r="H7" s="92"/>
      <c r="I7" s="81"/>
      <c r="J7" s="81"/>
      <c r="K7" s="79"/>
    </row>
    <row r="8" spans="1:12" s="10" customFormat="1" ht="17.25" customHeight="1" x14ac:dyDescent="0.2">
      <c r="A8" s="26">
        <v>200</v>
      </c>
      <c r="B8" s="84" t="s">
        <v>140</v>
      </c>
      <c r="C8" s="84"/>
      <c r="D8" s="84"/>
      <c r="E8" s="84"/>
      <c r="F8" s="84"/>
      <c r="G8" s="84"/>
      <c r="H8" s="84"/>
      <c r="I8" s="25">
        <f t="shared" ref="I8:J10" si="0">SUM(I9:I9)</f>
        <v>1000</v>
      </c>
      <c r="J8" s="25">
        <f t="shared" si="0"/>
        <v>1000</v>
      </c>
      <c r="K8" s="60">
        <f t="shared" ref="K8:K14" si="1">I8-J8</f>
        <v>0</v>
      </c>
    </row>
    <row r="9" spans="1:12" s="7" customFormat="1" ht="16.5" customHeight="1" x14ac:dyDescent="0.25">
      <c r="A9" s="24">
        <v>230</v>
      </c>
      <c r="B9" s="85" t="s">
        <v>175</v>
      </c>
      <c r="C9" s="85"/>
      <c r="D9" s="85"/>
      <c r="E9" s="85"/>
      <c r="F9" s="85"/>
      <c r="G9" s="85"/>
      <c r="H9" s="85"/>
      <c r="I9" s="23">
        <f t="shared" si="0"/>
        <v>1000</v>
      </c>
      <c r="J9" s="23">
        <f t="shared" si="0"/>
        <v>1000</v>
      </c>
      <c r="K9" s="60">
        <f t="shared" si="1"/>
        <v>0</v>
      </c>
    </row>
    <row r="10" spans="1:12" s="6" customFormat="1" ht="15" customHeight="1" x14ac:dyDescent="0.2">
      <c r="A10" s="72">
        <v>233</v>
      </c>
      <c r="B10" s="86" t="s">
        <v>174</v>
      </c>
      <c r="C10" s="86"/>
      <c r="D10" s="86"/>
      <c r="E10" s="86"/>
      <c r="F10" s="86"/>
      <c r="G10" s="86"/>
      <c r="H10" s="86"/>
      <c r="I10" s="16">
        <f t="shared" si="0"/>
        <v>1000</v>
      </c>
      <c r="J10" s="16">
        <f t="shared" si="0"/>
        <v>1000</v>
      </c>
      <c r="K10" s="16">
        <f t="shared" si="1"/>
        <v>0</v>
      </c>
    </row>
    <row r="11" spans="1:12" s="35" customFormat="1" ht="11.25" customHeight="1" x14ac:dyDescent="0.2">
      <c r="A11" s="71"/>
      <c r="B11" s="87" t="s">
        <v>173</v>
      </c>
      <c r="C11" s="87"/>
      <c r="D11" s="87"/>
      <c r="E11" s="87"/>
      <c r="F11" s="87"/>
      <c r="G11" s="87"/>
      <c r="H11" s="87"/>
      <c r="I11" s="38">
        <v>1000</v>
      </c>
      <c r="J11" s="70">
        <v>1000</v>
      </c>
      <c r="K11" s="36">
        <f t="shared" si="1"/>
        <v>0</v>
      </c>
    </row>
    <row r="12" spans="1:12" s="10" customFormat="1" ht="18" customHeight="1" x14ac:dyDescent="0.2">
      <c r="A12" s="26">
        <v>300</v>
      </c>
      <c r="B12" s="84" t="s">
        <v>89</v>
      </c>
      <c r="C12" s="84"/>
      <c r="D12" s="84"/>
      <c r="E12" s="84"/>
      <c r="F12" s="84"/>
      <c r="G12" s="84"/>
      <c r="H12" s="84"/>
      <c r="I12" s="25">
        <f>SUM(I13:I13)</f>
        <v>0</v>
      </c>
      <c r="J12" s="25">
        <f>SUM(J13:J13)</f>
        <v>0</v>
      </c>
      <c r="K12" s="60">
        <f t="shared" si="1"/>
        <v>0</v>
      </c>
    </row>
    <row r="13" spans="1:12" s="6" customFormat="1" ht="12.75" customHeight="1" x14ac:dyDescent="0.2">
      <c r="A13" s="21">
        <v>322003</v>
      </c>
      <c r="B13" s="86" t="s">
        <v>172</v>
      </c>
      <c r="C13" s="86"/>
      <c r="D13" s="86"/>
      <c r="E13" s="86"/>
      <c r="F13" s="86"/>
      <c r="G13" s="86"/>
      <c r="H13" s="86"/>
      <c r="I13" s="20">
        <v>0</v>
      </c>
      <c r="J13" s="20">
        <v>0</v>
      </c>
      <c r="K13" s="15">
        <f t="shared" si="1"/>
        <v>0</v>
      </c>
    </row>
    <row r="14" spans="1:12" s="6" customFormat="1" ht="18.75" customHeight="1" x14ac:dyDescent="0.25">
      <c r="A14" s="69"/>
      <c r="B14" s="93" t="s">
        <v>171</v>
      </c>
      <c r="C14" s="93"/>
      <c r="D14" s="93"/>
      <c r="E14" s="93"/>
      <c r="F14" s="93"/>
      <c r="G14" s="93"/>
      <c r="H14" s="93"/>
      <c r="I14" s="12">
        <f>I8+I12</f>
        <v>1000</v>
      </c>
      <c r="J14" s="12">
        <f>J8+J12</f>
        <v>1000</v>
      </c>
      <c r="K14" s="12">
        <f t="shared" si="1"/>
        <v>0</v>
      </c>
    </row>
    <row r="15" spans="1:12" s="6" customFormat="1" ht="12.75" customHeight="1" x14ac:dyDescent="0.25">
      <c r="A15" s="67"/>
      <c r="B15" s="66"/>
      <c r="C15" s="66"/>
      <c r="D15" s="66"/>
      <c r="E15" s="66"/>
      <c r="F15" s="66"/>
      <c r="G15" s="66"/>
      <c r="H15" s="66"/>
      <c r="I15" s="64"/>
      <c r="J15" s="64"/>
      <c r="K15" s="68"/>
    </row>
    <row r="16" spans="1:12" s="6" customFormat="1" ht="12.75" customHeight="1" x14ac:dyDescent="0.25">
      <c r="A16" s="67"/>
      <c r="B16" s="66"/>
      <c r="C16" s="66"/>
      <c r="D16" s="66"/>
      <c r="E16" s="66"/>
      <c r="F16" s="66"/>
      <c r="G16" s="66"/>
      <c r="H16" s="66"/>
      <c r="I16" s="1"/>
      <c r="J16" s="1"/>
      <c r="K16" s="2"/>
    </row>
    <row r="17" spans="1:13" s="65" customFormat="1" ht="15" customHeight="1" x14ac:dyDescent="0.25">
      <c r="A17" s="94" t="s">
        <v>65</v>
      </c>
      <c r="B17" s="96" t="s">
        <v>170</v>
      </c>
      <c r="C17" s="96"/>
      <c r="D17" s="96"/>
      <c r="E17" s="96"/>
      <c r="F17" s="96"/>
      <c r="G17" s="96"/>
      <c r="H17" s="96"/>
      <c r="I17" s="80" t="s">
        <v>7</v>
      </c>
      <c r="J17" s="97" t="s">
        <v>6</v>
      </c>
      <c r="K17" s="78" t="s">
        <v>5</v>
      </c>
    </row>
    <row r="18" spans="1:13" s="64" customFormat="1" x14ac:dyDescent="0.2">
      <c r="A18" s="95"/>
      <c r="B18" s="96"/>
      <c r="C18" s="96"/>
      <c r="D18" s="96"/>
      <c r="E18" s="96"/>
      <c r="F18" s="96"/>
      <c r="G18" s="96"/>
      <c r="H18" s="96"/>
      <c r="I18" s="81"/>
      <c r="J18" s="98"/>
      <c r="K18" s="79"/>
    </row>
    <row r="19" spans="1:13" s="64" customFormat="1" ht="16.5" customHeight="1" x14ac:dyDescent="0.2">
      <c r="A19" s="30" t="s">
        <v>63</v>
      </c>
      <c r="B19" s="99" t="s">
        <v>62</v>
      </c>
      <c r="C19" s="100"/>
      <c r="D19" s="100"/>
      <c r="E19" s="100"/>
      <c r="F19" s="100"/>
      <c r="G19" s="100"/>
      <c r="H19" s="101"/>
      <c r="I19" s="16">
        <f>'[1]Na výšku'!G88</f>
        <v>0</v>
      </c>
      <c r="J19" s="16">
        <f>'[1]Na výšku'!H88</f>
        <v>0</v>
      </c>
      <c r="K19" s="16">
        <f t="shared" ref="K19:K30" si="2">I19-J19</f>
        <v>0</v>
      </c>
    </row>
    <row r="20" spans="1:13" s="64" customFormat="1" x14ac:dyDescent="0.2">
      <c r="A20" s="30" t="s">
        <v>51</v>
      </c>
      <c r="B20" s="86" t="s">
        <v>50</v>
      </c>
      <c r="C20" s="86"/>
      <c r="D20" s="86"/>
      <c r="E20" s="86"/>
      <c r="F20" s="86"/>
      <c r="G20" s="86"/>
      <c r="H20" s="86"/>
      <c r="I20" s="16">
        <f>'[1]Na výšku'!G190</f>
        <v>80000</v>
      </c>
      <c r="J20" s="16">
        <f>'[1]Na výšku'!H190</f>
        <v>80000</v>
      </c>
      <c r="K20" s="16">
        <f t="shared" si="2"/>
        <v>0</v>
      </c>
    </row>
    <row r="21" spans="1:13" s="64" customFormat="1" ht="13.5" customHeight="1" x14ac:dyDescent="0.2">
      <c r="A21" s="30" t="s">
        <v>49</v>
      </c>
      <c r="B21" s="86" t="s">
        <v>169</v>
      </c>
      <c r="C21" s="86"/>
      <c r="D21" s="86"/>
      <c r="E21" s="86"/>
      <c r="F21" s="86"/>
      <c r="G21" s="86"/>
      <c r="H21" s="86"/>
      <c r="I21" s="63">
        <v>0</v>
      </c>
      <c r="J21" s="63">
        <v>0</v>
      </c>
      <c r="K21" s="63">
        <f t="shared" si="2"/>
        <v>0</v>
      </c>
    </row>
    <row r="22" spans="1:13" ht="12.75" customHeight="1" x14ac:dyDescent="0.2">
      <c r="A22" s="30" t="s">
        <v>47</v>
      </c>
      <c r="B22" s="86" t="s">
        <v>168</v>
      </c>
      <c r="C22" s="86"/>
      <c r="D22" s="86"/>
      <c r="E22" s="86"/>
      <c r="F22" s="86"/>
      <c r="G22" s="86"/>
      <c r="H22" s="86"/>
      <c r="I22" s="16">
        <f>'[1]Na výšku'!G231</f>
        <v>18300</v>
      </c>
      <c r="J22" s="16">
        <f>'[1]Na výšku'!H231</f>
        <v>31400</v>
      </c>
      <c r="K22" s="16">
        <f t="shared" si="2"/>
        <v>-13100</v>
      </c>
    </row>
    <row r="23" spans="1:13" ht="14.25" customHeight="1" x14ac:dyDescent="0.2">
      <c r="A23" s="30" t="s">
        <v>43</v>
      </c>
      <c r="B23" s="86" t="s">
        <v>167</v>
      </c>
      <c r="C23" s="86"/>
      <c r="D23" s="86"/>
      <c r="E23" s="86"/>
      <c r="F23" s="86"/>
      <c r="G23" s="86"/>
      <c r="H23" s="86"/>
      <c r="I23" s="16">
        <f>'[1]Na výšku'!G278</f>
        <v>0</v>
      </c>
      <c r="J23" s="16">
        <f>'[1]Na výšku'!H278</f>
        <v>0</v>
      </c>
      <c r="K23" s="16">
        <f t="shared" si="2"/>
        <v>0</v>
      </c>
    </row>
    <row r="24" spans="1:13" s="6" customFormat="1" ht="17.100000000000001" customHeight="1" x14ac:dyDescent="0.2">
      <c r="A24" s="30" t="s">
        <v>41</v>
      </c>
      <c r="B24" s="86" t="s">
        <v>166</v>
      </c>
      <c r="C24" s="86"/>
      <c r="D24" s="86"/>
      <c r="E24" s="86"/>
      <c r="F24" s="86"/>
      <c r="G24" s="86"/>
      <c r="H24" s="86"/>
      <c r="I24" s="16">
        <f>'[1]Na výšku'!G319</f>
        <v>33000</v>
      </c>
      <c r="J24" s="16">
        <f>'[1]Na výšku'!H319</f>
        <v>33000</v>
      </c>
      <c r="K24" s="16">
        <f t="shared" si="2"/>
        <v>0</v>
      </c>
    </row>
    <row r="25" spans="1:13" s="6" customFormat="1" ht="13.5" customHeight="1" x14ac:dyDescent="0.2">
      <c r="A25" s="30" t="s">
        <v>35</v>
      </c>
      <c r="B25" s="86" t="s">
        <v>38</v>
      </c>
      <c r="C25" s="86"/>
      <c r="D25" s="86"/>
      <c r="E25" s="86"/>
      <c r="F25" s="86"/>
      <c r="G25" s="86"/>
      <c r="H25" s="86"/>
      <c r="I25" s="16">
        <f>'[1]Na výšku'!G348</f>
        <v>6000</v>
      </c>
      <c r="J25" s="16">
        <f>'[1]Na výšku'!H348</f>
        <v>6000</v>
      </c>
      <c r="K25" s="63">
        <f t="shared" si="2"/>
        <v>0</v>
      </c>
    </row>
    <row r="26" spans="1:13" s="6" customFormat="1" ht="13.5" customHeight="1" x14ac:dyDescent="0.2">
      <c r="A26" s="30" t="s">
        <v>33</v>
      </c>
      <c r="B26" s="86" t="s">
        <v>165</v>
      </c>
      <c r="C26" s="86"/>
      <c r="D26" s="86"/>
      <c r="E26" s="86"/>
      <c r="F26" s="86"/>
      <c r="G26" s="86"/>
      <c r="H26" s="86"/>
      <c r="I26" s="16">
        <f>'[1]Na výšku'!G438</f>
        <v>1000</v>
      </c>
      <c r="J26" s="16">
        <f>'[1]Na výšku'!H436</f>
        <v>5000</v>
      </c>
      <c r="K26" s="63">
        <f t="shared" si="2"/>
        <v>-4000</v>
      </c>
    </row>
    <row r="27" spans="1:13" s="6" customFormat="1" ht="13.5" customHeight="1" x14ac:dyDescent="0.2">
      <c r="A27" s="30" t="s">
        <v>31</v>
      </c>
      <c r="B27" s="86" t="s">
        <v>164</v>
      </c>
      <c r="C27" s="86"/>
      <c r="D27" s="86"/>
      <c r="E27" s="86"/>
      <c r="F27" s="86"/>
      <c r="G27" s="86"/>
      <c r="H27" s="86"/>
      <c r="I27" s="63">
        <v>0</v>
      </c>
      <c r="J27" s="63">
        <v>0</v>
      </c>
      <c r="K27" s="63">
        <f t="shared" si="2"/>
        <v>0</v>
      </c>
    </row>
    <row r="28" spans="1:13" s="6" customFormat="1" ht="13.5" customHeight="1" x14ac:dyDescent="0.2">
      <c r="A28" s="30" t="s">
        <v>29</v>
      </c>
      <c r="B28" s="86" t="s">
        <v>28</v>
      </c>
      <c r="C28" s="86"/>
      <c r="D28" s="86"/>
      <c r="E28" s="86"/>
      <c r="F28" s="86"/>
      <c r="G28" s="86"/>
      <c r="H28" s="86"/>
      <c r="I28" s="16">
        <f>'[1]Na výšku'!G478</f>
        <v>13000</v>
      </c>
      <c r="J28" s="16">
        <f>'[1]Na výšku'!H478</f>
        <v>13000</v>
      </c>
      <c r="K28" s="16">
        <f t="shared" si="2"/>
        <v>0</v>
      </c>
    </row>
    <row r="29" spans="1:13" s="6" customFormat="1" ht="13.5" customHeight="1" x14ac:dyDescent="0.2">
      <c r="A29" s="30" t="s">
        <v>27</v>
      </c>
      <c r="B29" s="86" t="s">
        <v>26</v>
      </c>
      <c r="C29" s="86"/>
      <c r="D29" s="86"/>
      <c r="E29" s="86"/>
      <c r="F29" s="86"/>
      <c r="G29" s="86"/>
      <c r="H29" s="86"/>
      <c r="I29" s="16">
        <f>'[1]Na výšku'!G526</f>
        <v>21000</v>
      </c>
      <c r="J29" s="16">
        <f>'[1]Na výšku'!H526</f>
        <v>8000</v>
      </c>
      <c r="K29" s="16">
        <f t="shared" si="2"/>
        <v>13000</v>
      </c>
    </row>
    <row r="30" spans="1:13" s="6" customFormat="1" ht="20.25" customHeight="1" x14ac:dyDescent="0.25">
      <c r="A30" s="14"/>
      <c r="B30" s="102" t="s">
        <v>163</v>
      </c>
      <c r="C30" s="102"/>
      <c r="D30" s="102"/>
      <c r="E30" s="102"/>
      <c r="F30" s="102"/>
      <c r="G30" s="102"/>
      <c r="H30" s="102"/>
      <c r="I30" s="13">
        <f>SUM(I19:I29)</f>
        <v>172300</v>
      </c>
      <c r="J30" s="13">
        <f>SUM(J19:J29)</f>
        <v>176400</v>
      </c>
      <c r="K30" s="13">
        <f t="shared" si="2"/>
        <v>-4100</v>
      </c>
    </row>
    <row r="31" spans="1:13" s="6" customFormat="1" ht="24.75" customHeight="1" x14ac:dyDescent="0.25">
      <c r="A31" s="89" t="s">
        <v>162</v>
      </c>
      <c r="B31" s="89"/>
      <c r="C31" s="89"/>
      <c r="D31" s="89"/>
      <c r="E31" s="89"/>
      <c r="F31" s="89"/>
      <c r="G31" s="89"/>
      <c r="H31" s="89"/>
      <c r="I31" s="1"/>
      <c r="J31" s="1"/>
      <c r="K31" s="27"/>
      <c r="L31" s="1"/>
      <c r="M31" s="1"/>
    </row>
    <row r="32" spans="1:13" s="6" customFormat="1" ht="24.75" customHeight="1" x14ac:dyDescent="0.25">
      <c r="A32" s="61"/>
      <c r="B32" s="61"/>
      <c r="C32" s="61"/>
      <c r="D32" s="62" t="s">
        <v>161</v>
      </c>
      <c r="E32" s="61"/>
      <c r="F32" s="61"/>
      <c r="G32" s="61"/>
      <c r="H32" s="61"/>
      <c r="I32" s="1"/>
      <c r="J32" s="1"/>
      <c r="K32" s="27"/>
      <c r="L32" s="1"/>
      <c r="M32" s="1"/>
    </row>
    <row r="33" spans="1:13" s="6" customFormat="1" ht="13.5" customHeight="1" x14ac:dyDescent="0.2">
      <c r="A33" s="90" t="s">
        <v>18</v>
      </c>
      <c r="B33" s="96" t="s">
        <v>160</v>
      </c>
      <c r="C33" s="96"/>
      <c r="D33" s="96"/>
      <c r="E33" s="96"/>
      <c r="F33" s="96"/>
      <c r="G33" s="96"/>
      <c r="H33" s="96"/>
      <c r="I33" s="80" t="s">
        <v>7</v>
      </c>
      <c r="J33" s="80" t="s">
        <v>6</v>
      </c>
      <c r="K33" s="78" t="s">
        <v>5</v>
      </c>
      <c r="L33" s="56"/>
      <c r="M33" s="43">
        <v>2</v>
      </c>
    </row>
    <row r="34" spans="1:13" s="6" customFormat="1" ht="13.5" customHeight="1" x14ac:dyDescent="0.2">
      <c r="A34" s="90"/>
      <c r="B34" s="96"/>
      <c r="C34" s="96"/>
      <c r="D34" s="96"/>
      <c r="E34" s="96"/>
      <c r="F34" s="96"/>
      <c r="G34" s="96"/>
      <c r="H34" s="96"/>
      <c r="I34" s="81"/>
      <c r="J34" s="81"/>
      <c r="K34" s="79"/>
      <c r="L34" s="56"/>
      <c r="M34" s="56"/>
    </row>
    <row r="35" spans="1:13" ht="16.5" customHeight="1" x14ac:dyDescent="0.2">
      <c r="A35" s="44">
        <v>100</v>
      </c>
      <c r="B35" s="84" t="s">
        <v>159</v>
      </c>
      <c r="C35" s="84"/>
      <c r="D35" s="84"/>
      <c r="E35" s="84"/>
      <c r="F35" s="84"/>
      <c r="G35" s="84"/>
      <c r="H35" s="84"/>
      <c r="I35" s="25">
        <f>SUM(I36,I39,I44)</f>
        <v>580745</v>
      </c>
      <c r="J35" s="25">
        <f>SUM(J36,J39,J44)</f>
        <v>585230</v>
      </c>
      <c r="K35" s="60">
        <f t="shared" ref="K35:K66" si="3">I35-J35</f>
        <v>-4485</v>
      </c>
      <c r="L35" s="56"/>
      <c r="M35" s="56"/>
    </row>
    <row r="36" spans="1:13" ht="16.5" customHeight="1" x14ac:dyDescent="0.25">
      <c r="A36" s="42">
        <v>110</v>
      </c>
      <c r="B36" s="85" t="s">
        <v>158</v>
      </c>
      <c r="C36" s="85"/>
      <c r="D36" s="85"/>
      <c r="E36" s="85"/>
      <c r="F36" s="85"/>
      <c r="G36" s="85"/>
      <c r="H36" s="85"/>
      <c r="I36" s="23">
        <f>SUM(I37:I37)</f>
        <v>450000</v>
      </c>
      <c r="J36" s="23">
        <f>SUM(J37:J37)</f>
        <v>450000</v>
      </c>
      <c r="K36" s="23">
        <f t="shared" si="3"/>
        <v>0</v>
      </c>
      <c r="L36" s="56"/>
      <c r="M36" s="56"/>
    </row>
    <row r="37" spans="1:13" s="56" customFormat="1" ht="15" customHeight="1" x14ac:dyDescent="0.2">
      <c r="A37" s="48">
        <v>111</v>
      </c>
      <c r="B37" s="86" t="s">
        <v>157</v>
      </c>
      <c r="C37" s="86"/>
      <c r="D37" s="86"/>
      <c r="E37" s="86"/>
      <c r="F37" s="86"/>
      <c r="G37" s="86"/>
      <c r="H37" s="86"/>
      <c r="I37" s="16">
        <f>SUM(I38:I38)</f>
        <v>450000</v>
      </c>
      <c r="J37" s="16">
        <f>SUM(J38:J38)</f>
        <v>450000</v>
      </c>
      <c r="K37" s="16">
        <f t="shared" si="3"/>
        <v>0</v>
      </c>
    </row>
    <row r="38" spans="1:13" s="56" customFormat="1" ht="11.25" customHeight="1" x14ac:dyDescent="0.2">
      <c r="A38" s="46">
        <v>111001</v>
      </c>
      <c r="B38" s="87" t="s">
        <v>156</v>
      </c>
      <c r="C38" s="87"/>
      <c r="D38" s="87"/>
      <c r="E38" s="87"/>
      <c r="F38" s="87"/>
      <c r="G38" s="87"/>
      <c r="H38" s="87"/>
      <c r="I38" s="59">
        <v>450000</v>
      </c>
      <c r="J38" s="59">
        <v>450000</v>
      </c>
      <c r="K38" s="36">
        <f t="shared" si="3"/>
        <v>0</v>
      </c>
      <c r="L38" s="1"/>
      <c r="M38" s="1"/>
    </row>
    <row r="39" spans="1:13" s="56" customFormat="1" ht="16.5" customHeight="1" x14ac:dyDescent="0.25">
      <c r="A39" s="42">
        <v>120</v>
      </c>
      <c r="B39" s="85" t="s">
        <v>155</v>
      </c>
      <c r="C39" s="85"/>
      <c r="D39" s="85"/>
      <c r="E39" s="85"/>
      <c r="F39" s="85"/>
      <c r="G39" s="85"/>
      <c r="H39" s="85"/>
      <c r="I39" s="23">
        <f>SUM(I40:I40)</f>
        <v>81900</v>
      </c>
      <c r="J39" s="23">
        <f>SUM(J40:J40)</f>
        <v>81900</v>
      </c>
      <c r="K39" s="23">
        <f t="shared" si="3"/>
        <v>0</v>
      </c>
      <c r="L39" s="1"/>
      <c r="M39" s="1"/>
    </row>
    <row r="40" spans="1:13" s="56" customFormat="1" ht="16.5" customHeight="1" x14ac:dyDescent="0.2">
      <c r="A40" s="58">
        <v>121</v>
      </c>
      <c r="B40" s="82" t="s">
        <v>154</v>
      </c>
      <c r="C40" s="82"/>
      <c r="D40" s="82"/>
      <c r="E40" s="82"/>
      <c r="F40" s="82"/>
      <c r="G40" s="82"/>
      <c r="H40" s="82"/>
      <c r="I40" s="16">
        <f>SUM(I41:I43)</f>
        <v>81900</v>
      </c>
      <c r="J40" s="16">
        <f>SUM(J41:J43)</f>
        <v>81900</v>
      </c>
      <c r="K40" s="16">
        <f t="shared" si="3"/>
        <v>0</v>
      </c>
      <c r="L40" s="1"/>
      <c r="M40" s="57"/>
    </row>
    <row r="41" spans="1:13" s="56" customFormat="1" ht="11.25" customHeight="1" x14ac:dyDescent="0.2">
      <c r="A41" s="55">
        <v>121001</v>
      </c>
      <c r="B41" s="83" t="s">
        <v>153</v>
      </c>
      <c r="C41" s="83"/>
      <c r="D41" s="83"/>
      <c r="E41" s="83"/>
      <c r="F41" s="83"/>
      <c r="G41" s="83"/>
      <c r="H41" s="83"/>
      <c r="I41" s="54">
        <v>25000</v>
      </c>
      <c r="J41" s="54">
        <v>25000</v>
      </c>
      <c r="K41" s="36">
        <f t="shared" si="3"/>
        <v>0</v>
      </c>
      <c r="M41" s="10"/>
    </row>
    <row r="42" spans="1:13" ht="13.15" customHeight="1" x14ac:dyDescent="0.25">
      <c r="A42" s="55">
        <v>121002</v>
      </c>
      <c r="B42" s="83" t="s">
        <v>152</v>
      </c>
      <c r="C42" s="83"/>
      <c r="D42" s="83"/>
      <c r="E42" s="83"/>
      <c r="F42" s="83"/>
      <c r="G42" s="83"/>
      <c r="H42" s="83"/>
      <c r="I42" s="52">
        <v>55800</v>
      </c>
      <c r="J42" s="54">
        <v>55800</v>
      </c>
      <c r="K42" s="36">
        <f t="shared" si="3"/>
        <v>0</v>
      </c>
      <c r="L42" s="7"/>
      <c r="M42" s="7"/>
    </row>
    <row r="43" spans="1:13" ht="13.5" customHeight="1" x14ac:dyDescent="0.2">
      <c r="A43" s="55">
        <v>121003</v>
      </c>
      <c r="B43" s="83" t="s">
        <v>151</v>
      </c>
      <c r="C43" s="83"/>
      <c r="D43" s="83"/>
      <c r="E43" s="83"/>
      <c r="F43" s="83"/>
      <c r="G43" s="83"/>
      <c r="H43" s="83"/>
      <c r="I43" s="54">
        <v>1100</v>
      </c>
      <c r="J43" s="54">
        <v>1100</v>
      </c>
      <c r="K43" s="36">
        <f t="shared" si="3"/>
        <v>0</v>
      </c>
      <c r="L43" s="6"/>
      <c r="M43" s="6"/>
    </row>
    <row r="44" spans="1:13" ht="17.100000000000001" customHeight="1" x14ac:dyDescent="0.25">
      <c r="A44" s="42">
        <v>130</v>
      </c>
      <c r="B44" s="85" t="s">
        <v>150</v>
      </c>
      <c r="C44" s="85"/>
      <c r="D44" s="85"/>
      <c r="E44" s="85"/>
      <c r="F44" s="85"/>
      <c r="G44" s="85"/>
      <c r="H44" s="85"/>
      <c r="I44" s="23">
        <f>SUM(I45,I52)</f>
        <v>48845</v>
      </c>
      <c r="J44" s="23">
        <f>SUM(J45,J52)</f>
        <v>53330</v>
      </c>
      <c r="K44" s="23">
        <f t="shared" si="3"/>
        <v>-4485</v>
      </c>
      <c r="L44" s="35"/>
      <c r="M44" s="35"/>
    </row>
    <row r="45" spans="1:13" s="10" customFormat="1" ht="15" customHeight="1" x14ac:dyDescent="0.25">
      <c r="A45" s="48">
        <v>133</v>
      </c>
      <c r="B45" s="86" t="s">
        <v>149</v>
      </c>
      <c r="C45" s="86"/>
      <c r="D45" s="86"/>
      <c r="E45" s="86"/>
      <c r="F45" s="86"/>
      <c r="G45" s="86"/>
      <c r="H45" s="86"/>
      <c r="I45" s="16">
        <f>SUM(I46:I51)</f>
        <v>48065</v>
      </c>
      <c r="J45" s="16">
        <f>SUM(J46:J51)</f>
        <v>52550</v>
      </c>
      <c r="K45" s="16">
        <f t="shared" si="3"/>
        <v>-4485</v>
      </c>
      <c r="L45" s="7"/>
      <c r="M45" s="7"/>
    </row>
    <row r="46" spans="1:13" s="7" customFormat="1" ht="15" x14ac:dyDescent="0.25">
      <c r="A46" s="46">
        <v>133001</v>
      </c>
      <c r="B46" s="87" t="s">
        <v>148</v>
      </c>
      <c r="C46" s="87"/>
      <c r="D46" s="87"/>
      <c r="E46" s="87"/>
      <c r="F46" s="87"/>
      <c r="G46" s="87"/>
      <c r="H46" s="87"/>
      <c r="I46" s="37">
        <v>1995</v>
      </c>
      <c r="J46" s="37">
        <v>2200</v>
      </c>
      <c r="K46" s="36">
        <f t="shared" si="3"/>
        <v>-205</v>
      </c>
      <c r="L46" s="6"/>
      <c r="M46" s="6"/>
    </row>
    <row r="47" spans="1:13" s="6" customFormat="1" ht="12.75" customHeight="1" x14ac:dyDescent="0.2">
      <c r="A47" s="46">
        <v>133003</v>
      </c>
      <c r="B47" s="87" t="s">
        <v>147</v>
      </c>
      <c r="C47" s="87"/>
      <c r="D47" s="87"/>
      <c r="E47" s="87"/>
      <c r="F47" s="87"/>
      <c r="G47" s="87"/>
      <c r="H47" s="87"/>
      <c r="I47" s="38">
        <v>0</v>
      </c>
      <c r="J47" s="38">
        <v>0</v>
      </c>
      <c r="K47" s="36">
        <f t="shared" si="3"/>
        <v>0</v>
      </c>
      <c r="L47" s="1"/>
      <c r="M47" s="1"/>
    </row>
    <row r="48" spans="1:13" s="35" customFormat="1" ht="14.25" customHeight="1" x14ac:dyDescent="0.2">
      <c r="A48" s="46">
        <v>133004</v>
      </c>
      <c r="B48" s="87" t="s">
        <v>146</v>
      </c>
      <c r="C48" s="87"/>
      <c r="D48" s="87"/>
      <c r="E48" s="87"/>
      <c r="F48" s="87"/>
      <c r="G48" s="87"/>
      <c r="H48" s="87"/>
      <c r="I48" s="38">
        <v>2000</v>
      </c>
      <c r="J48" s="38">
        <v>2000</v>
      </c>
      <c r="K48" s="36">
        <f t="shared" si="3"/>
        <v>0</v>
      </c>
    </row>
    <row r="49" spans="1:13" s="7" customFormat="1" ht="15" x14ac:dyDescent="0.25">
      <c r="A49" s="46">
        <v>133005</v>
      </c>
      <c r="B49" s="87" t="s">
        <v>145</v>
      </c>
      <c r="C49" s="87"/>
      <c r="D49" s="87"/>
      <c r="E49" s="87"/>
      <c r="F49" s="87"/>
      <c r="G49" s="87"/>
      <c r="H49" s="87"/>
      <c r="I49" s="38">
        <v>350</v>
      </c>
      <c r="J49" s="37">
        <v>350</v>
      </c>
      <c r="K49" s="36">
        <f t="shared" si="3"/>
        <v>0</v>
      </c>
      <c r="L49" s="35"/>
      <c r="M49" s="35"/>
    </row>
    <row r="50" spans="1:13" s="6" customFormat="1" ht="12.75" customHeight="1" x14ac:dyDescent="0.25">
      <c r="A50" s="46">
        <v>133012</v>
      </c>
      <c r="B50" s="87" t="s">
        <v>144</v>
      </c>
      <c r="C50" s="87"/>
      <c r="D50" s="87"/>
      <c r="E50" s="87"/>
      <c r="F50" s="87"/>
      <c r="G50" s="87"/>
      <c r="H50" s="87"/>
      <c r="I50" s="52">
        <v>0</v>
      </c>
      <c r="J50" s="52">
        <v>0</v>
      </c>
      <c r="K50" s="36">
        <f t="shared" si="3"/>
        <v>0</v>
      </c>
      <c r="L50" s="7"/>
      <c r="M50" s="7"/>
    </row>
    <row r="51" spans="1:13" ht="11.25" customHeight="1" x14ac:dyDescent="0.2">
      <c r="A51" s="46">
        <v>133013</v>
      </c>
      <c r="B51" s="87" t="s">
        <v>143</v>
      </c>
      <c r="C51" s="87"/>
      <c r="D51" s="87"/>
      <c r="E51" s="87"/>
      <c r="F51" s="87"/>
      <c r="G51" s="87"/>
      <c r="H51" s="87"/>
      <c r="I51" s="52">
        <v>43720</v>
      </c>
      <c r="J51" s="47">
        <v>48000</v>
      </c>
      <c r="K51" s="36">
        <f t="shared" si="3"/>
        <v>-4280</v>
      </c>
      <c r="L51" s="6"/>
      <c r="M51" s="6"/>
    </row>
    <row r="52" spans="1:13" s="35" customFormat="1" ht="11.25" customHeight="1" x14ac:dyDescent="0.2">
      <c r="A52" s="48">
        <v>134</v>
      </c>
      <c r="B52" s="86" t="s">
        <v>142</v>
      </c>
      <c r="C52" s="86"/>
      <c r="D52" s="86"/>
      <c r="E52" s="86"/>
      <c r="F52" s="86"/>
      <c r="G52" s="86"/>
      <c r="H52" s="86"/>
      <c r="I52" s="16">
        <f>SUM(I53:I53)</f>
        <v>780</v>
      </c>
      <c r="J52" s="16">
        <f>SUM(J53:J53)</f>
        <v>780</v>
      </c>
      <c r="K52" s="16">
        <f t="shared" si="3"/>
        <v>0</v>
      </c>
    </row>
    <row r="53" spans="1:13" s="35" customFormat="1" ht="15" customHeight="1" x14ac:dyDescent="0.2">
      <c r="A53" s="46">
        <v>500</v>
      </c>
      <c r="B53" s="87" t="s">
        <v>141</v>
      </c>
      <c r="C53" s="87"/>
      <c r="D53" s="87"/>
      <c r="E53" s="87"/>
      <c r="F53" s="87"/>
      <c r="G53" s="87"/>
      <c r="H53" s="87"/>
      <c r="I53" s="38">
        <v>780</v>
      </c>
      <c r="J53" s="38">
        <v>780</v>
      </c>
      <c r="K53" s="36">
        <f t="shared" si="3"/>
        <v>0</v>
      </c>
    </row>
    <row r="54" spans="1:13" s="7" customFormat="1" ht="17.25" customHeight="1" x14ac:dyDescent="0.25">
      <c r="A54" s="44">
        <v>200</v>
      </c>
      <c r="B54" s="84" t="s">
        <v>140</v>
      </c>
      <c r="C54" s="84"/>
      <c r="D54" s="84"/>
      <c r="E54" s="84"/>
      <c r="F54" s="84"/>
      <c r="G54" s="84"/>
      <c r="H54" s="84"/>
      <c r="I54" s="25">
        <f>SUM(I55,I66,I90)</f>
        <v>170300</v>
      </c>
      <c r="J54" s="25">
        <f>SUM(J55,J66,J90)</f>
        <v>170700</v>
      </c>
      <c r="K54" s="25">
        <f t="shared" si="3"/>
        <v>-400</v>
      </c>
      <c r="L54" s="6"/>
      <c r="M54" s="6"/>
    </row>
    <row r="55" spans="1:13" s="6" customFormat="1" ht="15.75" customHeight="1" x14ac:dyDescent="0.25">
      <c r="A55" s="42">
        <v>210</v>
      </c>
      <c r="B55" s="85" t="s">
        <v>139</v>
      </c>
      <c r="C55" s="85"/>
      <c r="D55" s="85"/>
      <c r="E55" s="85"/>
      <c r="F55" s="85"/>
      <c r="G55" s="85"/>
      <c r="H55" s="85"/>
      <c r="I55" s="23">
        <f>I56+I64</f>
        <v>90600</v>
      </c>
      <c r="J55" s="23">
        <f>J56+J64</f>
        <v>90600</v>
      </c>
      <c r="K55" s="23">
        <f t="shared" si="3"/>
        <v>0</v>
      </c>
    </row>
    <row r="56" spans="1:13" s="35" customFormat="1" ht="15" customHeight="1" x14ac:dyDescent="0.2">
      <c r="A56" s="48">
        <v>212</v>
      </c>
      <c r="B56" s="86" t="s">
        <v>127</v>
      </c>
      <c r="C56" s="86"/>
      <c r="D56" s="86"/>
      <c r="E56" s="86"/>
      <c r="F56" s="86"/>
      <c r="G56" s="86"/>
      <c r="H56" s="86"/>
      <c r="I56" s="16">
        <f>SUM(I57:I63)</f>
        <v>90450</v>
      </c>
      <c r="J56" s="16">
        <f>SUM(J57:J63)</f>
        <v>90450</v>
      </c>
      <c r="K56" s="16">
        <f t="shared" si="3"/>
        <v>0</v>
      </c>
    </row>
    <row r="57" spans="1:13" s="35" customFormat="1" ht="11.25" customHeight="1" x14ac:dyDescent="0.2">
      <c r="A57" s="46">
        <v>212002</v>
      </c>
      <c r="B57" s="87" t="s">
        <v>138</v>
      </c>
      <c r="C57" s="87"/>
      <c r="D57" s="87"/>
      <c r="E57" s="87"/>
      <c r="F57" s="87"/>
      <c r="G57" s="87"/>
      <c r="H57" s="87"/>
      <c r="I57" s="52">
        <v>50</v>
      </c>
      <c r="J57" s="47">
        <v>50</v>
      </c>
      <c r="K57" s="36">
        <f t="shared" si="3"/>
        <v>0</v>
      </c>
      <c r="L57" s="1"/>
      <c r="M57" s="1"/>
    </row>
    <row r="58" spans="1:13" s="6" customFormat="1" ht="11.25" customHeight="1" x14ac:dyDescent="0.2">
      <c r="A58" s="46">
        <v>212003</v>
      </c>
      <c r="B58" s="87" t="s">
        <v>137</v>
      </c>
      <c r="C58" s="87"/>
      <c r="D58" s="87"/>
      <c r="E58" s="87"/>
      <c r="F58" s="87"/>
      <c r="G58" s="87"/>
      <c r="H58" s="87"/>
      <c r="I58" s="52">
        <v>1500</v>
      </c>
      <c r="J58" s="47">
        <v>1500</v>
      </c>
      <c r="K58" s="36">
        <f t="shared" si="3"/>
        <v>0</v>
      </c>
    </row>
    <row r="59" spans="1:13" s="6" customFormat="1" ht="11.25" customHeight="1" x14ac:dyDescent="0.2">
      <c r="A59" s="46" t="s">
        <v>136</v>
      </c>
      <c r="B59" s="87" t="s">
        <v>135</v>
      </c>
      <c r="C59" s="87"/>
      <c r="D59" s="87"/>
      <c r="E59" s="87"/>
      <c r="F59" s="87"/>
      <c r="G59" s="87"/>
      <c r="H59" s="87"/>
      <c r="I59" s="47">
        <v>28500</v>
      </c>
      <c r="J59" s="47">
        <v>28500</v>
      </c>
      <c r="K59" s="36">
        <f t="shared" si="3"/>
        <v>0</v>
      </c>
    </row>
    <row r="60" spans="1:13" s="35" customFormat="1" ht="13.5" customHeight="1" x14ac:dyDescent="0.2">
      <c r="A60" s="46" t="s">
        <v>134</v>
      </c>
      <c r="B60" s="87" t="s">
        <v>133</v>
      </c>
      <c r="C60" s="87"/>
      <c r="D60" s="87"/>
      <c r="E60" s="87"/>
      <c r="F60" s="87"/>
      <c r="G60" s="87"/>
      <c r="H60" s="87"/>
      <c r="I60" s="47">
        <v>34400</v>
      </c>
      <c r="J60" s="47">
        <v>34400</v>
      </c>
      <c r="K60" s="36">
        <f t="shared" si="3"/>
        <v>0</v>
      </c>
      <c r="L60" s="10"/>
      <c r="M60" s="10"/>
    </row>
    <row r="61" spans="1:13" ht="17.25" customHeight="1" x14ac:dyDescent="0.25">
      <c r="A61" s="46" t="s">
        <v>132</v>
      </c>
      <c r="B61" s="87" t="s">
        <v>131</v>
      </c>
      <c r="C61" s="87"/>
      <c r="D61" s="87"/>
      <c r="E61" s="87"/>
      <c r="F61" s="87"/>
      <c r="G61" s="87"/>
      <c r="H61" s="87"/>
      <c r="I61" s="47">
        <v>17200</v>
      </c>
      <c r="J61" s="47">
        <v>17200</v>
      </c>
      <c r="K61" s="36">
        <f t="shared" si="3"/>
        <v>0</v>
      </c>
      <c r="L61" s="7"/>
      <c r="M61" s="7"/>
    </row>
    <row r="62" spans="1:13" s="6" customFormat="1" ht="15" customHeight="1" x14ac:dyDescent="0.2">
      <c r="A62" s="46" t="s">
        <v>130</v>
      </c>
      <c r="B62" s="87" t="s">
        <v>129</v>
      </c>
      <c r="C62" s="87"/>
      <c r="D62" s="87"/>
      <c r="E62" s="87"/>
      <c r="F62" s="87"/>
      <c r="G62" s="87"/>
      <c r="H62" s="87"/>
      <c r="I62" s="47">
        <v>8800</v>
      </c>
      <c r="J62" s="47">
        <v>8800</v>
      </c>
      <c r="K62" s="36">
        <f t="shared" si="3"/>
        <v>0</v>
      </c>
    </row>
    <row r="63" spans="1:13" s="6" customFormat="1" ht="14.45" customHeight="1" x14ac:dyDescent="0.2">
      <c r="A63" s="51">
        <v>212004</v>
      </c>
      <c r="B63" s="87" t="s">
        <v>128</v>
      </c>
      <c r="C63" s="87"/>
      <c r="D63" s="87"/>
      <c r="E63" s="87"/>
      <c r="F63" s="87"/>
      <c r="G63" s="87"/>
      <c r="H63" s="87"/>
      <c r="I63" s="38">
        <v>0</v>
      </c>
      <c r="J63" s="38">
        <v>0</v>
      </c>
      <c r="K63" s="36">
        <f t="shared" si="3"/>
        <v>0</v>
      </c>
      <c r="L63" s="1"/>
      <c r="M63" s="1"/>
    </row>
    <row r="64" spans="1:13" s="10" customFormat="1" ht="15" customHeight="1" x14ac:dyDescent="0.2">
      <c r="A64" s="48">
        <v>213</v>
      </c>
      <c r="B64" s="86" t="s">
        <v>127</v>
      </c>
      <c r="C64" s="86"/>
      <c r="D64" s="86"/>
      <c r="E64" s="86"/>
      <c r="F64" s="86"/>
      <c r="G64" s="86"/>
      <c r="H64" s="86"/>
      <c r="I64" s="16">
        <f>SUM(I65:I65)</f>
        <v>150</v>
      </c>
      <c r="J64" s="16">
        <f>SUM(J65:J65)</f>
        <v>150</v>
      </c>
      <c r="K64" s="16">
        <f t="shared" si="3"/>
        <v>0</v>
      </c>
      <c r="L64" s="35"/>
      <c r="M64" s="35"/>
    </row>
    <row r="65" spans="1:13" s="7" customFormat="1" ht="15" x14ac:dyDescent="0.25">
      <c r="A65" s="46">
        <v>213001</v>
      </c>
      <c r="B65" s="87" t="s">
        <v>126</v>
      </c>
      <c r="C65" s="87"/>
      <c r="D65" s="87"/>
      <c r="E65" s="87"/>
      <c r="F65" s="87"/>
      <c r="G65" s="87"/>
      <c r="H65" s="87"/>
      <c r="I65" s="38">
        <v>150</v>
      </c>
      <c r="J65" s="38">
        <v>150</v>
      </c>
      <c r="K65" s="36">
        <f t="shared" si="3"/>
        <v>0</v>
      </c>
      <c r="L65" s="35"/>
      <c r="M65" s="35"/>
    </row>
    <row r="66" spans="1:13" s="6" customFormat="1" ht="18.75" customHeight="1" x14ac:dyDescent="0.25">
      <c r="A66" s="42">
        <v>220</v>
      </c>
      <c r="B66" s="85" t="s">
        <v>125</v>
      </c>
      <c r="C66" s="85"/>
      <c r="D66" s="85"/>
      <c r="E66" s="85"/>
      <c r="F66" s="85"/>
      <c r="G66" s="85"/>
      <c r="H66" s="85"/>
      <c r="I66" s="23">
        <f>I67+I69+I71+I83</f>
        <v>79350</v>
      </c>
      <c r="J66" s="23">
        <f>SUM(J67,J69,J71,J83)</f>
        <v>79750</v>
      </c>
      <c r="K66" s="23">
        <f t="shared" si="3"/>
        <v>-400</v>
      </c>
      <c r="L66" s="35"/>
      <c r="M66" s="1">
        <v>3</v>
      </c>
    </row>
    <row r="67" spans="1:13" ht="15" customHeight="1" x14ac:dyDescent="0.2">
      <c r="A67" s="48">
        <v>221</v>
      </c>
      <c r="B67" s="86" t="s">
        <v>124</v>
      </c>
      <c r="C67" s="86"/>
      <c r="D67" s="86"/>
      <c r="E67" s="86"/>
      <c r="F67" s="86"/>
      <c r="G67" s="86"/>
      <c r="H67" s="86"/>
      <c r="I67" s="16">
        <f>SUM(I68:I68)</f>
        <v>1000</v>
      </c>
      <c r="J67" s="16">
        <f>SUM(J68:J68)</f>
        <v>1000</v>
      </c>
      <c r="K67" s="16">
        <f t="shared" ref="K67:K94" si="4">I67-J67</f>
        <v>0</v>
      </c>
      <c r="L67" s="35"/>
      <c r="M67" s="35"/>
    </row>
    <row r="68" spans="1:13" s="35" customFormat="1" ht="11.25" customHeight="1" x14ac:dyDescent="0.2">
      <c r="A68" s="46">
        <v>221004</v>
      </c>
      <c r="B68" s="87" t="s">
        <v>123</v>
      </c>
      <c r="C68" s="87"/>
      <c r="D68" s="87"/>
      <c r="E68" s="87"/>
      <c r="F68" s="87"/>
      <c r="G68" s="87"/>
      <c r="H68" s="87"/>
      <c r="I68" s="47">
        <v>1000</v>
      </c>
      <c r="J68" s="47">
        <v>1000</v>
      </c>
      <c r="K68" s="36">
        <f t="shared" si="4"/>
        <v>0</v>
      </c>
    </row>
    <row r="69" spans="1:13" s="35" customFormat="1" ht="13.9" customHeight="1" x14ac:dyDescent="0.2">
      <c r="A69" s="48">
        <v>222</v>
      </c>
      <c r="B69" s="86" t="s">
        <v>122</v>
      </c>
      <c r="C69" s="86"/>
      <c r="D69" s="86"/>
      <c r="E69" s="86"/>
      <c r="F69" s="86"/>
      <c r="G69" s="86"/>
      <c r="H69" s="86"/>
      <c r="I69" s="16">
        <f>SUM(I70:I70)</f>
        <v>50</v>
      </c>
      <c r="J69" s="16">
        <f>SUM(J70:J70)</f>
        <v>50</v>
      </c>
      <c r="K69" s="16">
        <f t="shared" si="4"/>
        <v>0</v>
      </c>
    </row>
    <row r="70" spans="1:13" s="35" customFormat="1" ht="11.25" customHeight="1" x14ac:dyDescent="0.2">
      <c r="A70" s="46">
        <v>222003</v>
      </c>
      <c r="B70" s="87" t="s">
        <v>121</v>
      </c>
      <c r="C70" s="87"/>
      <c r="D70" s="87"/>
      <c r="E70" s="87"/>
      <c r="F70" s="87"/>
      <c r="G70" s="87"/>
      <c r="H70" s="87"/>
      <c r="I70" s="47">
        <v>50</v>
      </c>
      <c r="J70" s="54">
        <v>50</v>
      </c>
      <c r="K70" s="36">
        <f t="shared" si="4"/>
        <v>0</v>
      </c>
    </row>
    <row r="71" spans="1:13" s="35" customFormat="1" ht="15.6" customHeight="1" x14ac:dyDescent="0.2">
      <c r="A71" s="48">
        <v>223</v>
      </c>
      <c r="B71" s="86" t="s">
        <v>120</v>
      </c>
      <c r="C71" s="86"/>
      <c r="D71" s="86"/>
      <c r="E71" s="86"/>
      <c r="F71" s="86"/>
      <c r="G71" s="86"/>
      <c r="H71" s="86"/>
      <c r="I71" s="16">
        <f>SUM(I72:I82)</f>
        <v>75550</v>
      </c>
      <c r="J71" s="16">
        <f>SUM(J72:J82)</f>
        <v>75950</v>
      </c>
      <c r="K71" s="16">
        <f t="shared" si="4"/>
        <v>-400</v>
      </c>
    </row>
    <row r="72" spans="1:13" s="35" customFormat="1" ht="13.15" customHeight="1" x14ac:dyDescent="0.25">
      <c r="A72" s="51">
        <v>223001</v>
      </c>
      <c r="B72" s="103" t="s">
        <v>119</v>
      </c>
      <c r="C72" s="104"/>
      <c r="D72" s="104"/>
      <c r="E72" s="104"/>
      <c r="F72" s="104"/>
      <c r="G72" s="104"/>
      <c r="H72" s="105"/>
      <c r="I72" s="38">
        <v>500</v>
      </c>
      <c r="J72" s="37">
        <v>500</v>
      </c>
      <c r="K72" s="36">
        <f t="shared" si="4"/>
        <v>0</v>
      </c>
      <c r="L72" s="7"/>
      <c r="M72" s="7"/>
    </row>
    <row r="73" spans="1:13" s="35" customFormat="1" ht="12.6" customHeight="1" x14ac:dyDescent="0.2">
      <c r="A73" s="51" t="s">
        <v>118</v>
      </c>
      <c r="B73" s="103" t="s">
        <v>117</v>
      </c>
      <c r="C73" s="104"/>
      <c r="D73" s="104"/>
      <c r="E73" s="104"/>
      <c r="F73" s="104"/>
      <c r="G73" s="104"/>
      <c r="H73" s="105"/>
      <c r="I73" s="47">
        <v>0</v>
      </c>
      <c r="J73" s="47">
        <v>0</v>
      </c>
      <c r="K73" s="36">
        <f t="shared" si="4"/>
        <v>0</v>
      </c>
      <c r="L73" s="6"/>
      <c r="M73" s="6"/>
    </row>
    <row r="74" spans="1:13" s="35" customFormat="1" ht="13.5" customHeight="1" x14ac:dyDescent="0.2">
      <c r="A74" s="51" t="s">
        <v>116</v>
      </c>
      <c r="B74" s="103" t="s">
        <v>115</v>
      </c>
      <c r="C74" s="104"/>
      <c r="D74" s="104"/>
      <c r="E74" s="104"/>
      <c r="F74" s="104"/>
      <c r="G74" s="104"/>
      <c r="H74" s="105"/>
      <c r="I74" s="38">
        <v>0</v>
      </c>
      <c r="J74" s="38">
        <v>0</v>
      </c>
      <c r="K74" s="36">
        <f t="shared" si="4"/>
        <v>0</v>
      </c>
      <c r="L74" s="1"/>
      <c r="M74" s="1"/>
    </row>
    <row r="75" spans="1:13" s="35" customFormat="1" ht="12.75" customHeight="1" x14ac:dyDescent="0.2">
      <c r="A75" s="51" t="s">
        <v>114</v>
      </c>
      <c r="B75" s="87" t="s">
        <v>113</v>
      </c>
      <c r="C75" s="87"/>
      <c r="D75" s="87"/>
      <c r="E75" s="87"/>
      <c r="F75" s="87"/>
      <c r="G75" s="87"/>
      <c r="H75" s="87"/>
      <c r="I75" s="52">
        <v>600</v>
      </c>
      <c r="J75" s="47">
        <v>1000</v>
      </c>
      <c r="K75" s="36">
        <f t="shared" si="4"/>
        <v>-400</v>
      </c>
      <c r="L75" s="6"/>
      <c r="M75" s="6"/>
    </row>
    <row r="76" spans="1:13" s="7" customFormat="1" ht="15" x14ac:dyDescent="0.25">
      <c r="A76" s="51" t="s">
        <v>112</v>
      </c>
      <c r="B76" s="106" t="s">
        <v>111</v>
      </c>
      <c r="C76" s="106"/>
      <c r="D76" s="106"/>
      <c r="E76" s="106"/>
      <c r="F76" s="106"/>
      <c r="G76" s="106"/>
      <c r="H76" s="106"/>
      <c r="I76" s="52">
        <v>100</v>
      </c>
      <c r="J76" s="47">
        <v>100</v>
      </c>
      <c r="K76" s="36">
        <f t="shared" si="4"/>
        <v>0</v>
      </c>
      <c r="L76" s="35"/>
      <c r="M76" s="35"/>
    </row>
    <row r="77" spans="1:13" s="6" customFormat="1" ht="11.45" customHeight="1" x14ac:dyDescent="0.2">
      <c r="A77" s="51" t="s">
        <v>110</v>
      </c>
      <c r="B77" s="87" t="s">
        <v>109</v>
      </c>
      <c r="C77" s="87"/>
      <c r="D77" s="87"/>
      <c r="E77" s="87"/>
      <c r="F77" s="87"/>
      <c r="G77" s="87"/>
      <c r="H77" s="87"/>
      <c r="I77" s="47">
        <v>1500</v>
      </c>
      <c r="J77" s="47">
        <v>1500</v>
      </c>
      <c r="K77" s="36">
        <f t="shared" si="4"/>
        <v>0</v>
      </c>
    </row>
    <row r="78" spans="1:13" s="6" customFormat="1" ht="11.45" customHeight="1" x14ac:dyDescent="0.2">
      <c r="A78" s="51" t="s">
        <v>108</v>
      </c>
      <c r="B78" s="87" t="s">
        <v>107</v>
      </c>
      <c r="C78" s="87"/>
      <c r="D78" s="87"/>
      <c r="E78" s="87"/>
      <c r="F78" s="87"/>
      <c r="G78" s="87"/>
      <c r="H78" s="87"/>
      <c r="I78" s="47">
        <v>59000</v>
      </c>
      <c r="J78" s="47">
        <v>59000</v>
      </c>
      <c r="K78" s="36">
        <f t="shared" si="4"/>
        <v>0</v>
      </c>
    </row>
    <row r="79" spans="1:13" ht="13.9" customHeight="1" x14ac:dyDescent="0.2">
      <c r="A79" s="51" t="s">
        <v>106</v>
      </c>
      <c r="B79" s="87" t="s">
        <v>105</v>
      </c>
      <c r="C79" s="87"/>
      <c r="D79" s="87"/>
      <c r="E79" s="87"/>
      <c r="F79" s="87"/>
      <c r="G79" s="87"/>
      <c r="H79" s="87"/>
      <c r="I79" s="38">
        <v>3500</v>
      </c>
      <c r="J79" s="37">
        <v>3500</v>
      </c>
      <c r="K79" s="36">
        <f t="shared" si="4"/>
        <v>0</v>
      </c>
      <c r="L79" s="35"/>
      <c r="M79" s="53"/>
    </row>
    <row r="80" spans="1:13" s="6" customFormat="1" ht="11.45" customHeight="1" x14ac:dyDescent="0.2">
      <c r="A80" s="51">
        <v>223003</v>
      </c>
      <c r="B80" s="87" t="s">
        <v>104</v>
      </c>
      <c r="C80" s="87"/>
      <c r="D80" s="87"/>
      <c r="E80" s="87"/>
      <c r="F80" s="87"/>
      <c r="G80" s="87"/>
      <c r="H80" s="87"/>
      <c r="I80" s="37">
        <v>10000</v>
      </c>
      <c r="J80" s="37">
        <v>10000</v>
      </c>
      <c r="K80" s="36">
        <f t="shared" si="4"/>
        <v>0</v>
      </c>
      <c r="L80" s="35"/>
      <c r="M80" s="35"/>
    </row>
    <row r="81" spans="1:13" s="35" customFormat="1" ht="13.15" customHeight="1" x14ac:dyDescent="0.2">
      <c r="A81" s="46">
        <v>223</v>
      </c>
      <c r="B81" s="87" t="s">
        <v>103</v>
      </c>
      <c r="C81" s="87"/>
      <c r="D81" s="87"/>
      <c r="E81" s="87"/>
      <c r="F81" s="87"/>
      <c r="G81" s="87"/>
      <c r="H81" s="87"/>
      <c r="I81" s="47">
        <v>300</v>
      </c>
      <c r="J81" s="47">
        <v>300</v>
      </c>
      <c r="K81" s="36">
        <f t="shared" si="4"/>
        <v>0</v>
      </c>
    </row>
    <row r="82" spans="1:13" s="6" customFormat="1" ht="12" customHeight="1" x14ac:dyDescent="0.2">
      <c r="A82" s="46">
        <v>223004</v>
      </c>
      <c r="B82" s="87" t="s">
        <v>102</v>
      </c>
      <c r="C82" s="87"/>
      <c r="D82" s="87"/>
      <c r="E82" s="87"/>
      <c r="F82" s="87"/>
      <c r="G82" s="87"/>
      <c r="H82" s="87"/>
      <c r="I82" s="52">
        <v>50</v>
      </c>
      <c r="J82" s="47">
        <v>50</v>
      </c>
      <c r="K82" s="36">
        <f t="shared" si="4"/>
        <v>0</v>
      </c>
      <c r="L82" s="35"/>
      <c r="M82" s="35"/>
    </row>
    <row r="83" spans="1:13" s="35" customFormat="1" ht="11.25" customHeight="1" x14ac:dyDescent="0.2">
      <c r="A83" s="48">
        <v>229</v>
      </c>
      <c r="B83" s="86" t="s">
        <v>101</v>
      </c>
      <c r="C83" s="86"/>
      <c r="D83" s="86"/>
      <c r="E83" s="86"/>
      <c r="F83" s="86"/>
      <c r="G83" s="86"/>
      <c r="H83" s="86"/>
      <c r="I83" s="16">
        <f>SUM(I84:I89)</f>
        <v>2750</v>
      </c>
      <c r="J83" s="16">
        <f>SUM(J84:J89)</f>
        <v>2750</v>
      </c>
      <c r="K83" s="36">
        <f t="shared" si="4"/>
        <v>0</v>
      </c>
    </row>
    <row r="84" spans="1:13" s="35" customFormat="1" ht="11.25" customHeight="1" x14ac:dyDescent="0.2">
      <c r="A84" s="51">
        <v>229003</v>
      </c>
      <c r="B84" s="87" t="s">
        <v>100</v>
      </c>
      <c r="C84" s="87"/>
      <c r="D84" s="87"/>
      <c r="E84" s="87"/>
      <c r="F84" s="87"/>
      <c r="G84" s="87"/>
      <c r="H84" s="87"/>
      <c r="I84" s="50">
        <v>100</v>
      </c>
      <c r="J84" s="50">
        <v>100</v>
      </c>
      <c r="K84" s="36">
        <f t="shared" si="4"/>
        <v>0</v>
      </c>
    </row>
    <row r="85" spans="1:13" s="35" customFormat="1" ht="11.25" customHeight="1" x14ac:dyDescent="0.2">
      <c r="A85" s="46">
        <v>229004</v>
      </c>
      <c r="B85" s="87" t="s">
        <v>99</v>
      </c>
      <c r="C85" s="87"/>
      <c r="D85" s="87"/>
      <c r="E85" s="87"/>
      <c r="F85" s="87"/>
      <c r="G85" s="87"/>
      <c r="H85" s="87"/>
      <c r="I85" s="50">
        <v>0</v>
      </c>
      <c r="J85" s="50">
        <v>0</v>
      </c>
      <c r="K85" s="49">
        <f t="shared" si="4"/>
        <v>0</v>
      </c>
    </row>
    <row r="86" spans="1:13" s="35" customFormat="1" ht="11.25" customHeight="1" x14ac:dyDescent="0.2">
      <c r="A86" s="46">
        <v>229006</v>
      </c>
      <c r="B86" s="87" t="s">
        <v>98</v>
      </c>
      <c r="C86" s="87"/>
      <c r="D86" s="87"/>
      <c r="E86" s="87"/>
      <c r="F86" s="87"/>
      <c r="G86" s="87"/>
      <c r="H86" s="87"/>
      <c r="I86" s="50">
        <v>0</v>
      </c>
      <c r="J86" s="50">
        <v>0</v>
      </c>
      <c r="K86" s="49">
        <f t="shared" si="4"/>
        <v>0</v>
      </c>
    </row>
    <row r="87" spans="1:13" s="35" customFormat="1" ht="11.25" customHeight="1" x14ac:dyDescent="0.2">
      <c r="A87" s="46">
        <v>229008</v>
      </c>
      <c r="B87" s="87" t="s">
        <v>97</v>
      </c>
      <c r="C87" s="87"/>
      <c r="D87" s="87"/>
      <c r="E87" s="87"/>
      <c r="F87" s="87"/>
      <c r="G87" s="87"/>
      <c r="H87" s="87"/>
      <c r="I87" s="50">
        <v>150</v>
      </c>
      <c r="J87" s="45">
        <v>150</v>
      </c>
      <c r="K87" s="49">
        <f t="shared" si="4"/>
        <v>0</v>
      </c>
    </row>
    <row r="88" spans="1:13" s="35" customFormat="1" ht="11.25" customHeight="1" x14ac:dyDescent="0.2">
      <c r="A88" s="46">
        <v>229012</v>
      </c>
      <c r="B88" s="87" t="s">
        <v>96</v>
      </c>
      <c r="C88" s="87"/>
      <c r="D88" s="87"/>
      <c r="E88" s="87"/>
      <c r="F88" s="87"/>
      <c r="G88" s="87"/>
      <c r="H88" s="87"/>
      <c r="I88" s="50">
        <v>0</v>
      </c>
      <c r="J88" s="50">
        <v>0</v>
      </c>
      <c r="K88" s="49">
        <f t="shared" si="4"/>
        <v>0</v>
      </c>
      <c r="M88" s="1"/>
    </row>
    <row r="89" spans="1:13" s="35" customFormat="1" ht="11.25" customHeight="1" x14ac:dyDescent="0.2">
      <c r="A89" s="46">
        <v>229027</v>
      </c>
      <c r="B89" s="87" t="s">
        <v>95</v>
      </c>
      <c r="C89" s="87"/>
      <c r="D89" s="87"/>
      <c r="E89" s="87"/>
      <c r="F89" s="87"/>
      <c r="G89" s="87"/>
      <c r="H89" s="87"/>
      <c r="I89" s="45">
        <v>2500</v>
      </c>
      <c r="J89" s="45">
        <v>2500</v>
      </c>
      <c r="K89" s="49">
        <f t="shared" si="4"/>
        <v>0</v>
      </c>
      <c r="L89" s="6"/>
      <c r="M89" s="6"/>
    </row>
    <row r="90" spans="1:13" s="35" customFormat="1" ht="17.25" customHeight="1" x14ac:dyDescent="0.25">
      <c r="A90" s="42">
        <v>240</v>
      </c>
      <c r="B90" s="85" t="s">
        <v>94</v>
      </c>
      <c r="C90" s="85"/>
      <c r="D90" s="85"/>
      <c r="E90" s="85"/>
      <c r="F90" s="85"/>
      <c r="G90" s="85"/>
      <c r="H90" s="85"/>
      <c r="I90" s="23">
        <f>SUM(I91:I91)</f>
        <v>350</v>
      </c>
      <c r="J90" s="23">
        <f>SUM(J91:J91)</f>
        <v>350</v>
      </c>
      <c r="K90" s="23">
        <f t="shared" si="4"/>
        <v>0</v>
      </c>
      <c r="L90" s="1"/>
      <c r="M90" s="1"/>
    </row>
    <row r="91" spans="1:13" s="35" customFormat="1" ht="15" customHeight="1" x14ac:dyDescent="0.2">
      <c r="A91" s="48">
        <v>242</v>
      </c>
      <c r="B91" s="86" t="s">
        <v>93</v>
      </c>
      <c r="C91" s="86"/>
      <c r="D91" s="86"/>
      <c r="E91" s="86"/>
      <c r="F91" s="86"/>
      <c r="G91" s="86"/>
      <c r="H91" s="86"/>
      <c r="I91" s="16">
        <f>SUM(I92:I93)</f>
        <v>350</v>
      </c>
      <c r="J91" s="16">
        <f>SUM(J92:J93)</f>
        <v>350</v>
      </c>
      <c r="K91" s="16">
        <f t="shared" si="4"/>
        <v>0</v>
      </c>
      <c r="L91" s="1"/>
      <c r="M91" s="1"/>
    </row>
    <row r="92" spans="1:13" ht="15" customHeight="1" x14ac:dyDescent="0.2">
      <c r="A92" s="46"/>
      <c r="B92" s="87" t="s">
        <v>92</v>
      </c>
      <c r="C92" s="87"/>
      <c r="D92" s="87"/>
      <c r="E92" s="87"/>
      <c r="F92" s="87"/>
      <c r="G92" s="87"/>
      <c r="H92" s="87"/>
      <c r="I92" s="47">
        <v>100</v>
      </c>
      <c r="J92" s="47">
        <v>100</v>
      </c>
      <c r="K92" s="36">
        <f t="shared" si="4"/>
        <v>0</v>
      </c>
    </row>
    <row r="93" spans="1:13" s="6" customFormat="1" ht="15.75" customHeight="1" x14ac:dyDescent="0.2">
      <c r="A93" s="46"/>
      <c r="B93" s="87" t="s">
        <v>91</v>
      </c>
      <c r="C93" s="87"/>
      <c r="D93" s="87"/>
      <c r="E93" s="87"/>
      <c r="F93" s="87"/>
      <c r="G93" s="87"/>
      <c r="H93" s="87"/>
      <c r="I93" s="45">
        <v>250</v>
      </c>
      <c r="J93" s="45">
        <v>250</v>
      </c>
      <c r="K93" s="36">
        <f t="shared" si="4"/>
        <v>0</v>
      </c>
      <c r="L93" s="1"/>
      <c r="M93" s="1"/>
    </row>
    <row r="94" spans="1:13" ht="25.5" customHeight="1" x14ac:dyDescent="0.25">
      <c r="A94" s="34"/>
      <c r="B94" s="102" t="s">
        <v>90</v>
      </c>
      <c r="C94" s="102"/>
      <c r="D94" s="102"/>
      <c r="E94" s="102"/>
      <c r="F94" s="102"/>
      <c r="G94" s="102"/>
      <c r="H94" s="102"/>
      <c r="I94" s="13">
        <f>I35+I54</f>
        <v>751045</v>
      </c>
      <c r="J94" s="13">
        <f>SUM(J35,J54)</f>
        <v>755930</v>
      </c>
      <c r="K94" s="13">
        <f t="shared" si="4"/>
        <v>-4885</v>
      </c>
    </row>
    <row r="95" spans="1:13" ht="11.25" customHeight="1" x14ac:dyDescent="0.2"/>
    <row r="96" spans="1:13" ht="23.25" customHeight="1" x14ac:dyDescent="0.2">
      <c r="B96" s="107" t="s">
        <v>89</v>
      </c>
      <c r="C96" s="107"/>
      <c r="D96" s="107"/>
      <c r="E96" s="107"/>
      <c r="F96" s="107"/>
      <c r="G96" s="107"/>
      <c r="H96" s="107"/>
    </row>
    <row r="97" spans="1:13" ht="11.25" customHeight="1" x14ac:dyDescent="0.2"/>
    <row r="98" spans="1:13" ht="21" customHeight="1" x14ac:dyDescent="0.25">
      <c r="A98" s="44">
        <v>300</v>
      </c>
      <c r="B98" s="84" t="s">
        <v>89</v>
      </c>
      <c r="C98" s="84"/>
      <c r="D98" s="84"/>
      <c r="E98" s="84"/>
      <c r="F98" s="84"/>
      <c r="G98" s="84"/>
      <c r="H98" s="84"/>
      <c r="I98" s="25">
        <f>I99</f>
        <v>137828</v>
      </c>
      <c r="J98" s="25">
        <f>J99</f>
        <v>137422</v>
      </c>
      <c r="K98" s="25">
        <f t="shared" ref="K98:K120" si="5">I98-J98</f>
        <v>406</v>
      </c>
      <c r="L98" s="7"/>
      <c r="M98" s="43">
        <v>4</v>
      </c>
    </row>
    <row r="99" spans="1:13" ht="17.25" customHeight="1" x14ac:dyDescent="0.25">
      <c r="A99" s="42">
        <v>310</v>
      </c>
      <c r="B99" s="85" t="s">
        <v>88</v>
      </c>
      <c r="C99" s="85"/>
      <c r="D99" s="85"/>
      <c r="E99" s="85"/>
      <c r="F99" s="85"/>
      <c r="G99" s="85"/>
      <c r="H99" s="85"/>
      <c r="I99" s="23">
        <f>I100+I101</f>
        <v>137828</v>
      </c>
      <c r="J99" s="23">
        <f>J100+J101</f>
        <v>137422</v>
      </c>
      <c r="K99" s="23">
        <f t="shared" si="5"/>
        <v>406</v>
      </c>
      <c r="L99" s="6"/>
      <c r="M99" s="6"/>
    </row>
    <row r="100" spans="1:13" ht="15" customHeight="1" x14ac:dyDescent="0.2">
      <c r="A100" s="41">
        <v>311</v>
      </c>
      <c r="B100" s="82" t="s">
        <v>87</v>
      </c>
      <c r="C100" s="82"/>
      <c r="D100" s="82"/>
      <c r="E100" s="82"/>
      <c r="F100" s="82"/>
      <c r="G100" s="82"/>
      <c r="H100" s="82"/>
      <c r="I100" s="20">
        <v>0</v>
      </c>
      <c r="J100" s="20">
        <v>0</v>
      </c>
      <c r="K100" s="15">
        <f t="shared" si="5"/>
        <v>0</v>
      </c>
      <c r="L100" s="35"/>
      <c r="M100" s="35"/>
    </row>
    <row r="101" spans="1:13" ht="17.25" customHeight="1" x14ac:dyDescent="0.2">
      <c r="A101" s="41">
        <v>312</v>
      </c>
      <c r="B101" s="82" t="s">
        <v>86</v>
      </c>
      <c r="C101" s="82"/>
      <c r="D101" s="82"/>
      <c r="E101" s="82"/>
      <c r="F101" s="82"/>
      <c r="G101" s="82"/>
      <c r="H101" s="82"/>
      <c r="I101" s="16">
        <f>SUM(I102:I119)</f>
        <v>137828</v>
      </c>
      <c r="J101" s="16">
        <f>SUM(J102:J119)</f>
        <v>137422</v>
      </c>
      <c r="K101" s="16">
        <f t="shared" si="5"/>
        <v>406</v>
      </c>
      <c r="L101" s="35"/>
      <c r="M101" s="35"/>
    </row>
    <row r="102" spans="1:13" s="7" customFormat="1" ht="15" x14ac:dyDescent="0.25">
      <c r="A102" s="39">
        <v>312001</v>
      </c>
      <c r="B102" s="87" t="s">
        <v>85</v>
      </c>
      <c r="C102" s="87"/>
      <c r="D102" s="87"/>
      <c r="E102" s="87"/>
      <c r="F102" s="87"/>
      <c r="G102" s="87"/>
      <c r="H102" s="87"/>
      <c r="I102" s="38">
        <v>0</v>
      </c>
      <c r="J102" s="38">
        <v>0</v>
      </c>
      <c r="K102" s="36">
        <f t="shared" si="5"/>
        <v>0</v>
      </c>
      <c r="L102" s="1"/>
      <c r="M102" s="1"/>
    </row>
    <row r="103" spans="1:13" s="6" customFormat="1" ht="12" customHeight="1" x14ac:dyDescent="0.2">
      <c r="A103" s="39">
        <v>312001</v>
      </c>
      <c r="B103" s="87" t="s">
        <v>84</v>
      </c>
      <c r="C103" s="87"/>
      <c r="D103" s="87"/>
      <c r="E103" s="87"/>
      <c r="F103" s="87"/>
      <c r="G103" s="87"/>
      <c r="H103" s="87"/>
      <c r="I103" s="37">
        <v>0</v>
      </c>
      <c r="J103" s="37">
        <v>0</v>
      </c>
      <c r="K103" s="36">
        <f t="shared" si="5"/>
        <v>0</v>
      </c>
      <c r="L103" s="1"/>
      <c r="M103" s="1"/>
    </row>
    <row r="104" spans="1:13" s="35" customFormat="1" ht="13.5" customHeight="1" x14ac:dyDescent="0.2">
      <c r="A104" s="39">
        <v>312001</v>
      </c>
      <c r="B104" s="87" t="s">
        <v>83</v>
      </c>
      <c r="C104" s="87"/>
      <c r="D104" s="87"/>
      <c r="E104" s="87"/>
      <c r="F104" s="87"/>
      <c r="G104" s="87"/>
      <c r="H104" s="87"/>
      <c r="I104" s="37">
        <v>0</v>
      </c>
      <c r="J104" s="37">
        <v>0</v>
      </c>
      <c r="K104" s="36">
        <f t="shared" si="5"/>
        <v>0</v>
      </c>
      <c r="L104" s="10"/>
      <c r="M104" s="10"/>
    </row>
    <row r="105" spans="1:13" s="35" customFormat="1" ht="13.5" customHeight="1" x14ac:dyDescent="0.25">
      <c r="A105" s="39">
        <v>312001</v>
      </c>
      <c r="B105" s="87" t="s">
        <v>82</v>
      </c>
      <c r="C105" s="87"/>
      <c r="D105" s="87"/>
      <c r="E105" s="87"/>
      <c r="F105" s="87"/>
      <c r="G105" s="87"/>
      <c r="H105" s="87"/>
      <c r="I105" s="38">
        <v>0</v>
      </c>
      <c r="J105" s="38">
        <v>0</v>
      </c>
      <c r="K105" s="36">
        <f t="shared" si="5"/>
        <v>0</v>
      </c>
      <c r="L105" s="7"/>
      <c r="M105" s="7"/>
    </row>
    <row r="106" spans="1:13" ht="13.5" customHeight="1" x14ac:dyDescent="0.2">
      <c r="A106" s="39">
        <v>312004</v>
      </c>
      <c r="B106" s="87" t="s">
        <v>81</v>
      </c>
      <c r="C106" s="87"/>
      <c r="D106" s="87"/>
      <c r="E106" s="87"/>
      <c r="F106" s="87"/>
      <c r="G106" s="87"/>
      <c r="H106" s="87"/>
      <c r="I106" s="38">
        <v>0</v>
      </c>
      <c r="J106" s="38">
        <v>0</v>
      </c>
      <c r="K106" s="36">
        <f t="shared" si="5"/>
        <v>0</v>
      </c>
      <c r="L106" s="6"/>
      <c r="M106" s="6"/>
    </row>
    <row r="107" spans="1:13" ht="16.5" customHeight="1" x14ac:dyDescent="0.2">
      <c r="A107" s="39">
        <v>313001</v>
      </c>
      <c r="B107" s="87" t="s">
        <v>80</v>
      </c>
      <c r="C107" s="87"/>
      <c r="D107" s="87"/>
      <c r="E107" s="87"/>
      <c r="F107" s="87"/>
      <c r="G107" s="87"/>
      <c r="H107" s="87"/>
      <c r="I107" s="38">
        <v>124660</v>
      </c>
      <c r="J107" s="37">
        <v>131360</v>
      </c>
      <c r="K107" s="36">
        <f t="shared" si="5"/>
        <v>-6700</v>
      </c>
      <c r="L107" s="6"/>
      <c r="M107" s="6"/>
    </row>
    <row r="108" spans="1:13" ht="16.5" customHeight="1" x14ac:dyDescent="0.2">
      <c r="A108" s="39">
        <v>313001</v>
      </c>
      <c r="B108" s="87" t="s">
        <v>79</v>
      </c>
      <c r="C108" s="87"/>
      <c r="D108" s="87"/>
      <c r="E108" s="87"/>
      <c r="F108" s="87"/>
      <c r="G108" s="87"/>
      <c r="H108" s="87"/>
      <c r="I108" s="38">
        <v>3500</v>
      </c>
      <c r="J108" s="37">
        <v>0</v>
      </c>
      <c r="K108" s="36">
        <f t="shared" si="5"/>
        <v>3500</v>
      </c>
      <c r="L108" s="6"/>
      <c r="M108" s="6"/>
    </row>
    <row r="109" spans="1:13" s="10" customFormat="1" ht="15" customHeight="1" x14ac:dyDescent="0.2">
      <c r="A109" s="39">
        <v>313001</v>
      </c>
      <c r="B109" s="87" t="s">
        <v>78</v>
      </c>
      <c r="C109" s="87"/>
      <c r="D109" s="87"/>
      <c r="E109" s="87"/>
      <c r="F109" s="87"/>
      <c r="G109" s="87"/>
      <c r="H109" s="87"/>
      <c r="I109" s="38">
        <v>2930</v>
      </c>
      <c r="J109" s="37">
        <v>2062</v>
      </c>
      <c r="K109" s="36">
        <f t="shared" si="5"/>
        <v>868</v>
      </c>
      <c r="L109" s="40"/>
      <c r="M109" s="35"/>
    </row>
    <row r="110" spans="1:13" s="7" customFormat="1" ht="15" x14ac:dyDescent="0.25">
      <c r="A110" s="39">
        <v>313001</v>
      </c>
      <c r="B110" s="87" t="s">
        <v>77</v>
      </c>
      <c r="C110" s="87"/>
      <c r="D110" s="87"/>
      <c r="E110" s="87"/>
      <c r="F110" s="87"/>
      <c r="G110" s="87"/>
      <c r="H110" s="87"/>
      <c r="I110" s="38">
        <v>980</v>
      </c>
      <c r="J110" s="37">
        <v>1550</v>
      </c>
      <c r="K110" s="36">
        <f t="shared" si="5"/>
        <v>-570</v>
      </c>
      <c r="L110" s="40"/>
      <c r="M110" s="35"/>
    </row>
    <row r="111" spans="1:13" s="6" customFormat="1" ht="12.75" customHeight="1" x14ac:dyDescent="0.2">
      <c r="A111" s="39">
        <v>313001</v>
      </c>
      <c r="B111" s="103" t="s">
        <v>76</v>
      </c>
      <c r="C111" s="104"/>
      <c r="D111" s="104"/>
      <c r="E111" s="104"/>
      <c r="F111" s="104"/>
      <c r="G111" s="104"/>
      <c r="H111" s="105"/>
      <c r="I111" s="38">
        <v>1600</v>
      </c>
      <c r="J111" s="37">
        <v>1600</v>
      </c>
      <c r="K111" s="36">
        <f t="shared" si="5"/>
        <v>0</v>
      </c>
      <c r="L111" s="40"/>
      <c r="M111" s="35"/>
    </row>
    <row r="112" spans="1:13" s="6" customFormat="1" ht="12.75" customHeight="1" x14ac:dyDescent="0.2">
      <c r="A112" s="39">
        <v>313001</v>
      </c>
      <c r="B112" s="87" t="s">
        <v>75</v>
      </c>
      <c r="C112" s="87"/>
      <c r="D112" s="87"/>
      <c r="E112" s="87"/>
      <c r="F112" s="87"/>
      <c r="G112" s="87"/>
      <c r="H112" s="87"/>
      <c r="I112" s="38">
        <v>150</v>
      </c>
      <c r="J112" s="38">
        <v>150</v>
      </c>
      <c r="K112" s="36">
        <f t="shared" si="5"/>
        <v>0</v>
      </c>
      <c r="L112" s="35"/>
      <c r="M112" s="35"/>
    </row>
    <row r="113" spans="1:256" s="35" customFormat="1" ht="11.25" customHeight="1" x14ac:dyDescent="0.2">
      <c r="A113" s="39">
        <v>313001</v>
      </c>
      <c r="B113" s="87" t="s">
        <v>74</v>
      </c>
      <c r="C113" s="87"/>
      <c r="D113" s="87"/>
      <c r="E113" s="87"/>
      <c r="F113" s="87"/>
      <c r="G113" s="87"/>
      <c r="H113" s="87"/>
      <c r="I113" s="38">
        <v>50</v>
      </c>
      <c r="J113" s="37">
        <v>550</v>
      </c>
      <c r="K113" s="36">
        <f t="shared" si="5"/>
        <v>-500</v>
      </c>
    </row>
    <row r="114" spans="1:256" s="35" customFormat="1" ht="11.25" customHeight="1" x14ac:dyDescent="0.2">
      <c r="A114" s="39">
        <v>313001</v>
      </c>
      <c r="B114" s="87" t="s">
        <v>73</v>
      </c>
      <c r="C114" s="87"/>
      <c r="D114" s="87"/>
      <c r="E114" s="87"/>
      <c r="F114" s="87"/>
      <c r="G114" s="87"/>
      <c r="H114" s="87"/>
      <c r="I114" s="38">
        <v>0</v>
      </c>
      <c r="J114" s="38">
        <v>0</v>
      </c>
      <c r="K114" s="36">
        <f t="shared" si="5"/>
        <v>0</v>
      </c>
      <c r="L114" s="6"/>
      <c r="M114" s="6"/>
    </row>
    <row r="115" spans="1:256" s="35" customFormat="1" ht="11.25" customHeight="1" x14ac:dyDescent="0.2">
      <c r="A115" s="39">
        <v>313001</v>
      </c>
      <c r="B115" s="87" t="s">
        <v>72</v>
      </c>
      <c r="C115" s="87"/>
      <c r="D115" s="87"/>
      <c r="E115" s="87"/>
      <c r="F115" s="87"/>
      <c r="G115" s="87"/>
      <c r="H115" s="87"/>
      <c r="I115" s="38">
        <v>150</v>
      </c>
      <c r="J115" s="38">
        <v>150</v>
      </c>
      <c r="K115" s="36">
        <f t="shared" si="5"/>
        <v>0</v>
      </c>
      <c r="L115" s="6"/>
      <c r="M115" s="6"/>
    </row>
    <row r="116" spans="1:256" s="35" customFormat="1" ht="11.25" customHeight="1" x14ac:dyDescent="0.2">
      <c r="A116" s="39">
        <v>313001</v>
      </c>
      <c r="B116" s="87" t="s">
        <v>71</v>
      </c>
      <c r="C116" s="87"/>
      <c r="D116" s="87"/>
      <c r="E116" s="87"/>
      <c r="F116" s="87"/>
      <c r="G116" s="87"/>
      <c r="H116" s="87"/>
      <c r="I116" s="38">
        <v>0</v>
      </c>
      <c r="J116" s="37">
        <v>0</v>
      </c>
      <c r="K116" s="36">
        <f t="shared" si="5"/>
        <v>0</v>
      </c>
      <c r="L116" s="32"/>
      <c r="M116" s="32"/>
    </row>
    <row r="117" spans="1:256" ht="11.25" customHeight="1" x14ac:dyDescent="0.2">
      <c r="A117" s="39">
        <v>313001</v>
      </c>
      <c r="B117" s="87" t="s">
        <v>70</v>
      </c>
      <c r="C117" s="87"/>
      <c r="D117" s="87"/>
      <c r="E117" s="87"/>
      <c r="F117" s="87"/>
      <c r="G117" s="87"/>
      <c r="H117" s="87"/>
      <c r="I117" s="38">
        <v>0</v>
      </c>
      <c r="J117" s="37">
        <v>0</v>
      </c>
      <c r="K117" s="36">
        <f t="shared" si="5"/>
        <v>0</v>
      </c>
    </row>
    <row r="118" spans="1:256" ht="11.25" customHeight="1" x14ac:dyDescent="0.2">
      <c r="A118" s="39">
        <v>313001</v>
      </c>
      <c r="B118" s="87" t="s">
        <v>69</v>
      </c>
      <c r="C118" s="87"/>
      <c r="D118" s="87"/>
      <c r="E118" s="87"/>
      <c r="F118" s="87"/>
      <c r="G118" s="87"/>
      <c r="H118" s="87"/>
      <c r="I118" s="38">
        <v>0</v>
      </c>
      <c r="J118" s="37">
        <v>0</v>
      </c>
      <c r="K118" s="36">
        <f t="shared" si="5"/>
        <v>0</v>
      </c>
    </row>
    <row r="119" spans="1:256" s="35" customFormat="1" ht="13.5" customHeight="1" x14ac:dyDescent="0.2">
      <c r="A119" s="39">
        <v>313001</v>
      </c>
      <c r="B119" s="87" t="s">
        <v>68</v>
      </c>
      <c r="C119" s="87"/>
      <c r="D119" s="87"/>
      <c r="E119" s="87"/>
      <c r="F119" s="87"/>
      <c r="G119" s="87"/>
      <c r="H119" s="87"/>
      <c r="I119" s="38">
        <v>3808</v>
      </c>
      <c r="J119" s="37">
        <v>0</v>
      </c>
      <c r="K119" s="36">
        <f t="shared" si="5"/>
        <v>3808</v>
      </c>
      <c r="L119" s="6"/>
      <c r="M119" s="6"/>
    </row>
    <row r="120" spans="1:256" s="6" customFormat="1" ht="26.25" customHeight="1" x14ac:dyDescent="0.25">
      <c r="A120" s="34"/>
      <c r="B120" s="102" t="s">
        <v>67</v>
      </c>
      <c r="C120" s="102"/>
      <c r="D120" s="102"/>
      <c r="E120" s="102"/>
      <c r="F120" s="102"/>
      <c r="G120" s="102"/>
      <c r="H120" s="102"/>
      <c r="I120" s="13">
        <f>I94+I98</f>
        <v>888873</v>
      </c>
      <c r="J120" s="13">
        <f>SUM(J94,J98)</f>
        <v>893352</v>
      </c>
      <c r="K120" s="13">
        <f t="shared" si="5"/>
        <v>-4479</v>
      </c>
    </row>
    <row r="121" spans="1:256" ht="18.75" customHeight="1" x14ac:dyDescent="0.2"/>
    <row r="122" spans="1:256" s="6" customFormat="1" ht="24.75" customHeight="1" x14ac:dyDescent="0.25">
      <c r="A122" s="33" t="s">
        <v>66</v>
      </c>
      <c r="B122" s="1"/>
      <c r="C122" s="1"/>
      <c r="E122" s="1"/>
      <c r="F122" s="1"/>
      <c r="G122" s="1"/>
      <c r="H122" s="1"/>
      <c r="I122" s="1"/>
      <c r="J122" s="1"/>
      <c r="K122" s="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s="6" customFormat="1" ht="24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s="32" customFormat="1" ht="15.75" customHeight="1" x14ac:dyDescent="0.2">
      <c r="A124" s="108" t="s">
        <v>65</v>
      </c>
      <c r="B124" s="96" t="s">
        <v>64</v>
      </c>
      <c r="C124" s="96"/>
      <c r="D124" s="96"/>
      <c r="E124" s="96"/>
      <c r="F124" s="96"/>
      <c r="G124" s="96"/>
      <c r="H124" s="96"/>
      <c r="I124" s="80" t="s">
        <v>7</v>
      </c>
      <c r="J124" s="80" t="s">
        <v>6</v>
      </c>
      <c r="K124" s="78" t="s">
        <v>5</v>
      </c>
      <c r="L124" s="6"/>
      <c r="M124" s="6">
        <v>5</v>
      </c>
    </row>
    <row r="125" spans="1:256" s="6" customFormat="1" ht="17.25" customHeight="1" x14ac:dyDescent="0.2">
      <c r="A125" s="108"/>
      <c r="B125" s="96"/>
      <c r="C125" s="96"/>
      <c r="D125" s="96"/>
      <c r="E125" s="96"/>
      <c r="F125" s="96"/>
      <c r="G125" s="96"/>
      <c r="H125" s="96"/>
      <c r="I125" s="81"/>
      <c r="J125" s="81"/>
      <c r="K125" s="79"/>
    </row>
    <row r="126" spans="1:256" s="6" customFormat="1" ht="15" customHeight="1" x14ac:dyDescent="0.2">
      <c r="A126" s="30" t="s">
        <v>63</v>
      </c>
      <c r="B126" s="99" t="s">
        <v>62</v>
      </c>
      <c r="C126" s="100"/>
      <c r="D126" s="100"/>
      <c r="E126" s="100"/>
      <c r="F126" s="100"/>
      <c r="G126" s="100"/>
      <c r="H126" s="101"/>
      <c r="I126" s="16">
        <f>'[1]Na výšku'!G7</f>
        <v>166754</v>
      </c>
      <c r="J126" s="16">
        <f>'[1]Na výšku'!H7</f>
        <v>166754</v>
      </c>
      <c r="K126" s="16">
        <f t="shared" ref="K126:K148" si="6">I126-J126</f>
        <v>0</v>
      </c>
    </row>
    <row r="127" spans="1:256" s="6" customFormat="1" ht="15" customHeight="1" x14ac:dyDescent="0.2">
      <c r="A127" s="30" t="s">
        <v>61</v>
      </c>
      <c r="B127" s="86" t="s">
        <v>60</v>
      </c>
      <c r="C127" s="86"/>
      <c r="D127" s="86"/>
      <c r="E127" s="86"/>
      <c r="F127" s="86"/>
      <c r="G127" s="86"/>
      <c r="H127" s="86"/>
      <c r="I127" s="16">
        <f>'[1]Na výšku'!G100</f>
        <v>1500</v>
      </c>
      <c r="J127" s="16">
        <f>'[1]Na výšku'!H100</f>
        <v>1500</v>
      </c>
      <c r="K127" s="16">
        <f t="shared" si="6"/>
        <v>0</v>
      </c>
    </row>
    <row r="128" spans="1:256" s="6" customFormat="1" ht="14.25" customHeight="1" x14ac:dyDescent="0.2">
      <c r="A128" s="30" t="s">
        <v>59</v>
      </c>
      <c r="B128" s="86" t="s">
        <v>58</v>
      </c>
      <c r="C128" s="86"/>
      <c r="D128" s="86"/>
      <c r="E128" s="86"/>
      <c r="F128" s="86"/>
      <c r="G128" s="86"/>
      <c r="H128" s="86"/>
      <c r="I128" s="16">
        <f>'[1]Na výšku'!G109</f>
        <v>16068.31</v>
      </c>
      <c r="J128" s="16">
        <f>'[1]Na výšku'!H109</f>
        <v>16068.31</v>
      </c>
      <c r="K128" s="16">
        <f t="shared" si="6"/>
        <v>0</v>
      </c>
      <c r="L128" s="3"/>
      <c r="M128" s="3"/>
    </row>
    <row r="129" spans="1:13" s="6" customFormat="1" ht="11.25" customHeight="1" x14ac:dyDescent="0.2">
      <c r="A129" s="30" t="s">
        <v>57</v>
      </c>
      <c r="B129" s="86" t="s">
        <v>56</v>
      </c>
      <c r="C129" s="86"/>
      <c r="D129" s="86"/>
      <c r="E129" s="86"/>
      <c r="F129" s="86"/>
      <c r="G129" s="86"/>
      <c r="H129" s="86"/>
      <c r="I129" s="16">
        <f>'[1]Na výšku'!G122</f>
        <v>150</v>
      </c>
      <c r="J129" s="16">
        <f>'[1]Na výšku'!H122</f>
        <v>150</v>
      </c>
      <c r="K129" s="16">
        <f t="shared" si="6"/>
        <v>0</v>
      </c>
      <c r="L129" s="3"/>
      <c r="M129" s="3"/>
    </row>
    <row r="130" spans="1:13" s="6" customFormat="1" ht="11.25" customHeight="1" x14ac:dyDescent="0.2">
      <c r="A130" s="30" t="s">
        <v>55</v>
      </c>
      <c r="B130" s="86" t="s">
        <v>54</v>
      </c>
      <c r="C130" s="86"/>
      <c r="D130" s="86"/>
      <c r="E130" s="86"/>
      <c r="F130" s="86"/>
      <c r="G130" s="86"/>
      <c r="H130" s="86"/>
      <c r="I130" s="16">
        <f>'[1]Na výšku'!G131</f>
        <v>3975</v>
      </c>
      <c r="J130" s="16">
        <f>'[1]Na výšku'!H131</f>
        <v>3975</v>
      </c>
      <c r="K130" s="16">
        <f t="shared" si="6"/>
        <v>0</v>
      </c>
      <c r="L130" s="3"/>
      <c r="M130" s="3"/>
    </row>
    <row r="131" spans="1:13" s="6" customFormat="1" ht="13.5" customHeight="1" x14ac:dyDescent="0.2">
      <c r="A131" s="30" t="s">
        <v>53</v>
      </c>
      <c r="B131" s="109" t="s">
        <v>52</v>
      </c>
      <c r="C131" s="109"/>
      <c r="D131" s="109"/>
      <c r="E131" s="109"/>
      <c r="F131" s="109"/>
      <c r="G131" s="109"/>
      <c r="H131" s="109"/>
      <c r="I131" s="16">
        <f>'[1]Na výšku'!G160</f>
        <v>8595</v>
      </c>
      <c r="J131" s="16">
        <f>'[1]Na výšku'!H160</f>
        <v>2350</v>
      </c>
      <c r="K131" s="16">
        <f t="shared" si="6"/>
        <v>6245</v>
      </c>
      <c r="L131" s="31"/>
      <c r="M131" s="31"/>
    </row>
    <row r="132" spans="1:13" s="3" customFormat="1" ht="12.75" customHeight="1" x14ac:dyDescent="0.2">
      <c r="A132" s="30" t="s">
        <v>51</v>
      </c>
      <c r="B132" s="86" t="s">
        <v>50</v>
      </c>
      <c r="C132" s="86"/>
      <c r="D132" s="86"/>
      <c r="E132" s="86"/>
      <c r="F132" s="86"/>
      <c r="G132" s="86"/>
      <c r="H132" s="86"/>
      <c r="I132" s="16">
        <f>'[1]Na výšku'!G180</f>
        <v>4500</v>
      </c>
      <c r="J132" s="16">
        <f>'[1]Na výšku'!H180</f>
        <v>4500</v>
      </c>
      <c r="K132" s="16">
        <f t="shared" si="6"/>
        <v>0</v>
      </c>
    </row>
    <row r="133" spans="1:13" s="3" customFormat="1" ht="11.25" customHeight="1" x14ac:dyDescent="0.2">
      <c r="A133" s="30" t="s">
        <v>49</v>
      </c>
      <c r="B133" s="86" t="s">
        <v>48</v>
      </c>
      <c r="C133" s="86"/>
      <c r="D133" s="86"/>
      <c r="E133" s="86"/>
      <c r="F133" s="86"/>
      <c r="G133" s="86"/>
      <c r="H133" s="86"/>
      <c r="I133" s="16">
        <f>'[1]Na výšku'!G199</f>
        <v>70000</v>
      </c>
      <c r="J133" s="16">
        <f>'[1]Na výšku'!H199</f>
        <v>90000</v>
      </c>
      <c r="K133" s="16">
        <f t="shared" si="6"/>
        <v>-20000</v>
      </c>
    </row>
    <row r="134" spans="1:13" s="3" customFormat="1" ht="11.25" customHeight="1" x14ac:dyDescent="0.2">
      <c r="A134" s="30" t="s">
        <v>47</v>
      </c>
      <c r="B134" s="86" t="s">
        <v>46</v>
      </c>
      <c r="C134" s="86"/>
      <c r="D134" s="86"/>
      <c r="E134" s="86"/>
      <c r="F134" s="86"/>
      <c r="G134" s="86"/>
      <c r="H134" s="86"/>
      <c r="I134" s="16">
        <f>'[1]Na výšku'!G214</f>
        <v>3975</v>
      </c>
      <c r="J134" s="16">
        <f>'[1]Na výšku'!H214</f>
        <v>3875</v>
      </c>
      <c r="K134" s="16">
        <f t="shared" si="6"/>
        <v>100</v>
      </c>
    </row>
    <row r="135" spans="1:13" s="31" customFormat="1" ht="11.25" customHeight="1" x14ac:dyDescent="0.2">
      <c r="A135" s="30" t="s">
        <v>45</v>
      </c>
      <c r="B135" s="86" t="s">
        <v>44</v>
      </c>
      <c r="C135" s="86"/>
      <c r="D135" s="86"/>
      <c r="E135" s="86"/>
      <c r="F135" s="86"/>
      <c r="G135" s="86"/>
      <c r="H135" s="86"/>
      <c r="I135" s="16">
        <f>'[1]Na výšku'!G246</f>
        <v>10000</v>
      </c>
      <c r="J135" s="16">
        <f>'[1]Na výšku'!H246</f>
        <v>7500</v>
      </c>
      <c r="K135" s="16">
        <f t="shared" si="6"/>
        <v>2500</v>
      </c>
      <c r="L135" s="1"/>
      <c r="M135" s="1"/>
    </row>
    <row r="136" spans="1:13" s="3" customFormat="1" ht="12.6" customHeight="1" x14ac:dyDescent="0.2">
      <c r="A136" s="30" t="s">
        <v>43</v>
      </c>
      <c r="B136" s="86" t="s">
        <v>42</v>
      </c>
      <c r="C136" s="86"/>
      <c r="D136" s="86"/>
      <c r="E136" s="86"/>
      <c r="F136" s="86"/>
      <c r="G136" s="86"/>
      <c r="H136" s="86"/>
      <c r="I136" s="16">
        <f>'[1]Na výšku'!G257</f>
        <v>62657</v>
      </c>
      <c r="J136" s="16">
        <f>'[1]Na výšku'!H257</f>
        <v>62657</v>
      </c>
      <c r="K136" s="16">
        <f t="shared" si="6"/>
        <v>0</v>
      </c>
      <c r="L136" s="1"/>
      <c r="M136" s="1"/>
    </row>
    <row r="137" spans="1:13" s="3" customFormat="1" ht="11.25" customHeight="1" x14ac:dyDescent="0.2">
      <c r="A137" s="30" t="s">
        <v>41</v>
      </c>
      <c r="B137" s="86" t="s">
        <v>40</v>
      </c>
      <c r="C137" s="86"/>
      <c r="D137" s="86"/>
      <c r="E137" s="86"/>
      <c r="F137" s="86"/>
      <c r="G137" s="86"/>
      <c r="H137" s="86"/>
      <c r="I137" s="16">
        <f>'[1]Na výšku'!G295</f>
        <v>23750</v>
      </c>
      <c r="J137" s="16">
        <f>'[1]Na výšku'!H295</f>
        <v>20950</v>
      </c>
      <c r="K137" s="16">
        <f t="shared" si="6"/>
        <v>2800</v>
      </c>
      <c r="L137" s="6"/>
      <c r="M137" s="6"/>
    </row>
    <row r="138" spans="1:13" s="3" customFormat="1" ht="11.25" customHeight="1" x14ac:dyDescent="0.2">
      <c r="A138" s="30" t="s">
        <v>39</v>
      </c>
      <c r="B138" s="86" t="s">
        <v>38</v>
      </c>
      <c r="C138" s="86"/>
      <c r="D138" s="86"/>
      <c r="E138" s="86"/>
      <c r="F138" s="86"/>
      <c r="G138" s="86"/>
      <c r="H138" s="86"/>
      <c r="I138" s="16">
        <f>'[1]Na výšku'!G331</f>
        <v>14150</v>
      </c>
      <c r="J138" s="16">
        <f>'[1]Na výšku'!H331</f>
        <v>17650</v>
      </c>
      <c r="K138" s="16">
        <f t="shared" si="6"/>
        <v>-3500</v>
      </c>
      <c r="L138" s="1"/>
      <c r="M138" s="1"/>
    </row>
    <row r="139" spans="1:13" ht="12" customHeight="1" x14ac:dyDescent="0.2">
      <c r="A139" s="30" t="s">
        <v>37</v>
      </c>
      <c r="B139" s="86" t="s">
        <v>36</v>
      </c>
      <c r="C139" s="86"/>
      <c r="D139" s="86"/>
      <c r="E139" s="86"/>
      <c r="F139" s="86"/>
      <c r="G139" s="86"/>
      <c r="H139" s="86"/>
      <c r="I139" s="16">
        <f>'[1]Na výšku'!G357</f>
        <v>1100</v>
      </c>
      <c r="J139" s="16">
        <f>'[1]Na výšku'!H357</f>
        <v>1100</v>
      </c>
      <c r="K139" s="16">
        <f t="shared" si="6"/>
        <v>0</v>
      </c>
      <c r="L139" s="6"/>
      <c r="M139" s="3"/>
    </row>
    <row r="140" spans="1:13" ht="12" customHeight="1" x14ac:dyDescent="0.2">
      <c r="A140" s="30" t="s">
        <v>35</v>
      </c>
      <c r="B140" s="86" t="s">
        <v>34</v>
      </c>
      <c r="C140" s="86"/>
      <c r="D140" s="86"/>
      <c r="E140" s="86"/>
      <c r="F140" s="86"/>
      <c r="G140" s="86"/>
      <c r="H140" s="86"/>
      <c r="I140" s="16">
        <f>'[1]Na výšku'!G370</f>
        <v>14200</v>
      </c>
      <c r="J140" s="16">
        <f>'[1]Na výšku'!H370</f>
        <v>10500</v>
      </c>
      <c r="K140" s="16">
        <f t="shared" si="6"/>
        <v>3700</v>
      </c>
    </row>
    <row r="141" spans="1:13" s="6" customFormat="1" ht="11.45" customHeight="1" x14ac:dyDescent="0.2">
      <c r="A141" s="30" t="s">
        <v>33</v>
      </c>
      <c r="B141" s="86" t="s">
        <v>32</v>
      </c>
      <c r="C141" s="86"/>
      <c r="D141" s="86"/>
      <c r="E141" s="86"/>
      <c r="F141" s="86"/>
      <c r="G141" s="86"/>
      <c r="H141" s="86"/>
      <c r="I141" s="16">
        <f>'[1]Na výšku'!G393</f>
        <v>4060</v>
      </c>
      <c r="J141" s="16">
        <f>'[1]Na výšku'!H393</f>
        <v>4060</v>
      </c>
      <c r="K141" s="16">
        <f t="shared" si="6"/>
        <v>0</v>
      </c>
      <c r="L141" s="3"/>
      <c r="M141" s="3"/>
    </row>
    <row r="142" spans="1:13" ht="11.45" customHeight="1" x14ac:dyDescent="0.2">
      <c r="A142" s="30" t="s">
        <v>31</v>
      </c>
      <c r="B142" s="86" t="s">
        <v>30</v>
      </c>
      <c r="C142" s="86"/>
      <c r="D142" s="86"/>
      <c r="E142" s="86"/>
      <c r="F142" s="86"/>
      <c r="G142" s="86"/>
      <c r="H142" s="86"/>
      <c r="I142" s="16">
        <f>'[1]Na výšku'!G416</f>
        <v>6757.5</v>
      </c>
      <c r="J142" s="16">
        <f>'[1]Na výšku'!H416</f>
        <v>6057.5</v>
      </c>
      <c r="K142" s="16">
        <f t="shared" si="6"/>
        <v>700</v>
      </c>
    </row>
    <row r="143" spans="1:13" s="3" customFormat="1" ht="12" customHeight="1" x14ac:dyDescent="0.2">
      <c r="A143" s="30" t="s">
        <v>29</v>
      </c>
      <c r="B143" s="86" t="s">
        <v>28</v>
      </c>
      <c r="C143" s="86"/>
      <c r="D143" s="86"/>
      <c r="E143" s="86"/>
      <c r="F143" s="86"/>
      <c r="G143" s="86"/>
      <c r="H143" s="86"/>
      <c r="I143" s="16">
        <f>'[1]Na výšku'!G444</f>
        <v>135000</v>
      </c>
      <c r="J143" s="16">
        <f>'[1]Na výšku'!H444</f>
        <v>135000</v>
      </c>
      <c r="K143" s="16">
        <f t="shared" si="6"/>
        <v>0</v>
      </c>
    </row>
    <row r="144" spans="1:13" ht="12" customHeight="1" x14ac:dyDescent="0.2">
      <c r="A144" s="30" t="s">
        <v>27</v>
      </c>
      <c r="B144" s="86" t="s">
        <v>26</v>
      </c>
      <c r="C144" s="86"/>
      <c r="D144" s="86"/>
      <c r="E144" s="86"/>
      <c r="F144" s="86"/>
      <c r="G144" s="86"/>
      <c r="H144" s="86"/>
      <c r="I144" s="16">
        <f>'[1]Na výšku'!G489</f>
        <v>137100</v>
      </c>
      <c r="J144" s="16">
        <f>'[1]Na výšku'!H489</f>
        <v>142250</v>
      </c>
      <c r="K144" s="16">
        <f t="shared" si="6"/>
        <v>-5150</v>
      </c>
      <c r="L144" s="3"/>
      <c r="M144" s="3"/>
    </row>
    <row r="145" spans="1:13" s="3" customFormat="1" ht="13.5" customHeight="1" x14ac:dyDescent="0.2">
      <c r="A145" s="30"/>
      <c r="B145" s="86" t="s">
        <v>25</v>
      </c>
      <c r="C145" s="86"/>
      <c r="D145" s="86"/>
      <c r="E145" s="86"/>
      <c r="F145" s="86"/>
      <c r="G145" s="86"/>
      <c r="H145" s="86"/>
      <c r="I145" s="16">
        <f>'[1]Na výšku'!G536</f>
        <v>16347.5</v>
      </c>
      <c r="J145" s="16">
        <f>'[1]Na výšku'!H536</f>
        <v>16347.5</v>
      </c>
      <c r="K145" s="16">
        <f t="shared" si="6"/>
        <v>0</v>
      </c>
    </row>
    <row r="146" spans="1:13" ht="13.5" customHeight="1" x14ac:dyDescent="0.2">
      <c r="A146" s="30" t="s">
        <v>24</v>
      </c>
      <c r="B146" s="86" t="s">
        <v>23</v>
      </c>
      <c r="C146" s="86"/>
      <c r="D146" s="86"/>
      <c r="E146" s="86"/>
      <c r="F146" s="86"/>
      <c r="G146" s="86"/>
      <c r="H146" s="86"/>
      <c r="I146" s="16">
        <f>'[1]Na výšku'!G553</f>
        <v>15700</v>
      </c>
      <c r="J146" s="16">
        <f>'[1]Na výšku'!H553</f>
        <v>15700</v>
      </c>
      <c r="K146" s="16">
        <f t="shared" si="6"/>
        <v>0</v>
      </c>
      <c r="L146" s="3"/>
      <c r="M146" s="3"/>
    </row>
    <row r="147" spans="1:13" s="3" customFormat="1" ht="12.6" customHeight="1" x14ac:dyDescent="0.2">
      <c r="A147" s="29" t="s">
        <v>22</v>
      </c>
      <c r="B147" s="109" t="s">
        <v>21</v>
      </c>
      <c r="C147" s="109"/>
      <c r="D147" s="109"/>
      <c r="E147" s="109"/>
      <c r="F147" s="109"/>
      <c r="G147" s="109"/>
      <c r="H147" s="109"/>
      <c r="I147" s="16">
        <f>'[1]Na výšku'!G570</f>
        <v>7500</v>
      </c>
      <c r="J147" s="16">
        <f>'[1]Na výšku'!H570</f>
        <v>7500</v>
      </c>
      <c r="K147" s="16">
        <f t="shared" si="6"/>
        <v>0</v>
      </c>
    </row>
    <row r="148" spans="1:13" s="3" customFormat="1" ht="28.5" customHeight="1" x14ac:dyDescent="0.25">
      <c r="A148" s="14"/>
      <c r="B148" s="102" t="s">
        <v>20</v>
      </c>
      <c r="C148" s="102"/>
      <c r="D148" s="102"/>
      <c r="E148" s="102"/>
      <c r="F148" s="102"/>
      <c r="G148" s="102"/>
      <c r="H148" s="102"/>
      <c r="I148" s="13">
        <f>SUM(I126:I147)</f>
        <v>723839.31</v>
      </c>
      <c r="J148" s="13">
        <f>SUM(J126:J147)</f>
        <v>736444.31</v>
      </c>
      <c r="K148" s="13">
        <f t="shared" si="6"/>
        <v>-12605</v>
      </c>
      <c r="L148" s="1"/>
      <c r="M148" s="1"/>
    </row>
    <row r="149" spans="1:13" s="3" customFormat="1" ht="12" customHeight="1" x14ac:dyDescent="0.2">
      <c r="A149" s="28"/>
      <c r="B149" s="28"/>
      <c r="C149" s="28"/>
      <c r="D149" s="28"/>
      <c r="E149" s="28"/>
      <c r="F149" s="28"/>
      <c r="G149" s="28"/>
      <c r="H149" s="28"/>
      <c r="I149" s="1"/>
      <c r="J149" s="1"/>
      <c r="K149" s="27"/>
    </row>
    <row r="150" spans="1:13" s="3" customFormat="1" ht="19.5" customHeight="1" x14ac:dyDescent="0.25">
      <c r="A150" s="110" t="s">
        <v>19</v>
      </c>
      <c r="B150" s="110"/>
      <c r="C150" s="110"/>
      <c r="D150" s="110"/>
      <c r="E150" s="110"/>
      <c r="F150" s="110"/>
      <c r="G150" s="110"/>
      <c r="H150" s="110"/>
      <c r="I150" s="1"/>
      <c r="J150" s="1"/>
      <c r="K150" s="2"/>
    </row>
    <row r="151" spans="1:13" s="3" customFormat="1" ht="13.5" customHeight="1" x14ac:dyDescent="0.2">
      <c r="A151" s="90" t="s">
        <v>18</v>
      </c>
      <c r="B151" s="92" t="s">
        <v>17</v>
      </c>
      <c r="C151" s="92"/>
      <c r="D151" s="92"/>
      <c r="E151" s="92"/>
      <c r="F151" s="92"/>
      <c r="G151" s="92"/>
      <c r="H151" s="92"/>
      <c r="I151" s="80" t="s">
        <v>7</v>
      </c>
      <c r="J151" s="80" t="s">
        <v>6</v>
      </c>
      <c r="K151" s="78" t="s">
        <v>5</v>
      </c>
      <c r="M151" s="6">
        <v>6</v>
      </c>
    </row>
    <row r="152" spans="1:13" ht="13.5" customHeight="1" x14ac:dyDescent="0.2">
      <c r="A152" s="91"/>
      <c r="B152" s="92"/>
      <c r="C152" s="92"/>
      <c r="D152" s="92"/>
      <c r="E152" s="92"/>
      <c r="F152" s="92"/>
      <c r="G152" s="92"/>
      <c r="H152" s="92"/>
      <c r="I152" s="81"/>
      <c r="J152" s="81"/>
      <c r="K152" s="79"/>
    </row>
    <row r="153" spans="1:13" s="3" customFormat="1" ht="18" customHeight="1" x14ac:dyDescent="0.2">
      <c r="A153" s="26">
        <v>400</v>
      </c>
      <c r="B153" s="84" t="s">
        <v>16</v>
      </c>
      <c r="C153" s="84"/>
      <c r="D153" s="84"/>
      <c r="E153" s="84"/>
      <c r="F153" s="84"/>
      <c r="G153" s="84"/>
      <c r="H153" s="84"/>
      <c r="I153" s="25">
        <f>I154+I156</f>
        <v>338510</v>
      </c>
      <c r="J153" s="25">
        <f>SUM(J154,J156)</f>
        <v>100000</v>
      </c>
      <c r="K153" s="25">
        <f t="shared" ref="K153:K159" si="7">I153-J153</f>
        <v>238510</v>
      </c>
    </row>
    <row r="154" spans="1:13" s="3" customFormat="1" ht="16.5" customHeight="1" x14ac:dyDescent="0.25">
      <c r="A154" s="24">
        <v>450</v>
      </c>
      <c r="B154" s="85" t="s">
        <v>15</v>
      </c>
      <c r="C154" s="85"/>
      <c r="D154" s="85"/>
      <c r="E154" s="85"/>
      <c r="F154" s="85"/>
      <c r="G154" s="85"/>
      <c r="H154" s="85"/>
      <c r="I154" s="23">
        <f>I155</f>
        <v>338510</v>
      </c>
      <c r="J154" s="23">
        <f>SUM(J155:J155)</f>
        <v>100000</v>
      </c>
      <c r="K154" s="23">
        <f t="shared" si="7"/>
        <v>238510</v>
      </c>
      <c r="L154" s="1"/>
      <c r="M154" s="1"/>
    </row>
    <row r="155" spans="1:13" s="3" customFormat="1" ht="13.5" customHeight="1" x14ac:dyDescent="0.2">
      <c r="A155" s="21">
        <v>453</v>
      </c>
      <c r="B155" s="86" t="s">
        <v>14</v>
      </c>
      <c r="C155" s="86"/>
      <c r="D155" s="86"/>
      <c r="E155" s="86"/>
      <c r="F155" s="86"/>
      <c r="G155" s="86"/>
      <c r="H155" s="86"/>
      <c r="I155" s="20">
        <v>338510</v>
      </c>
      <c r="J155" s="20">
        <v>100000</v>
      </c>
      <c r="K155" s="15">
        <f t="shared" si="7"/>
        <v>238510</v>
      </c>
    </row>
    <row r="156" spans="1:13" ht="16.5" customHeight="1" x14ac:dyDescent="0.25">
      <c r="A156" s="24">
        <v>514</v>
      </c>
      <c r="B156" s="85" t="s">
        <v>13</v>
      </c>
      <c r="C156" s="85"/>
      <c r="D156" s="85"/>
      <c r="E156" s="85"/>
      <c r="F156" s="85"/>
      <c r="G156" s="85"/>
      <c r="H156" s="85"/>
      <c r="I156" s="23">
        <f>I157+I158</f>
        <v>0</v>
      </c>
      <c r="J156" s="23">
        <f>J157+J158</f>
        <v>0</v>
      </c>
      <c r="K156" s="22">
        <f t="shared" si="7"/>
        <v>0</v>
      </c>
      <c r="L156" s="3"/>
      <c r="M156" s="3"/>
    </row>
    <row r="157" spans="1:13" s="3" customFormat="1" ht="15.6" customHeight="1" x14ac:dyDescent="0.2">
      <c r="A157" s="21">
        <v>514001</v>
      </c>
      <c r="B157" s="86" t="s">
        <v>12</v>
      </c>
      <c r="C157" s="86"/>
      <c r="D157" s="86"/>
      <c r="E157" s="86"/>
      <c r="F157" s="86"/>
      <c r="G157" s="86"/>
      <c r="H157" s="86"/>
      <c r="I157" s="20">
        <v>0</v>
      </c>
      <c r="J157" s="20">
        <v>0</v>
      </c>
      <c r="K157" s="15">
        <f t="shared" si="7"/>
        <v>0</v>
      </c>
    </row>
    <row r="158" spans="1:13" ht="15.75" customHeight="1" x14ac:dyDescent="0.2">
      <c r="A158" s="21">
        <v>514002</v>
      </c>
      <c r="B158" s="86" t="s">
        <v>11</v>
      </c>
      <c r="C158" s="86"/>
      <c r="D158" s="86"/>
      <c r="E158" s="86"/>
      <c r="F158" s="86"/>
      <c r="G158" s="86"/>
      <c r="H158" s="86"/>
      <c r="I158" s="20">
        <v>0</v>
      </c>
      <c r="J158" s="20">
        <v>0</v>
      </c>
      <c r="K158" s="15">
        <f t="shared" si="7"/>
        <v>0</v>
      </c>
      <c r="L158" s="3"/>
      <c r="M158" s="3"/>
    </row>
    <row r="159" spans="1:13" s="3" customFormat="1" ht="26.25" customHeight="1" x14ac:dyDescent="0.25">
      <c r="A159" s="19"/>
      <c r="B159" s="102" t="s">
        <v>10</v>
      </c>
      <c r="C159" s="102"/>
      <c r="D159" s="102"/>
      <c r="E159" s="102"/>
      <c r="F159" s="102"/>
      <c r="G159" s="102"/>
      <c r="H159" s="102"/>
      <c r="I159" s="18">
        <f>I153</f>
        <v>338510</v>
      </c>
      <c r="J159" s="18">
        <f>SUM(J153:J153)</f>
        <v>100000</v>
      </c>
      <c r="K159" s="18">
        <f t="shared" si="7"/>
        <v>238510</v>
      </c>
    </row>
    <row r="160" spans="1:13" s="3" customFormat="1" ht="13.5" customHeight="1" x14ac:dyDescent="0.2">
      <c r="A160" s="5"/>
      <c r="B160" s="5"/>
      <c r="C160" s="5"/>
      <c r="D160" s="5"/>
      <c r="E160" s="5"/>
      <c r="F160" s="5"/>
      <c r="G160" s="5"/>
      <c r="H160" s="5"/>
      <c r="I160" s="1"/>
      <c r="J160" s="1"/>
      <c r="K160" s="2"/>
      <c r="L160" s="6"/>
      <c r="M160" s="6"/>
    </row>
    <row r="161" spans="1:13" s="3" customFormat="1" ht="15.6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1"/>
      <c r="M161" s="1"/>
    </row>
    <row r="162" spans="1:13" s="3" customFormat="1" ht="15" customHeight="1" x14ac:dyDescent="0.2">
      <c r="A162" s="94" t="s">
        <v>9</v>
      </c>
      <c r="B162" s="92" t="s">
        <v>8</v>
      </c>
      <c r="C162" s="92"/>
      <c r="D162" s="92"/>
      <c r="E162" s="92"/>
      <c r="F162" s="92"/>
      <c r="G162" s="92"/>
      <c r="H162" s="92"/>
      <c r="I162" s="80" t="s">
        <v>7</v>
      </c>
      <c r="J162" s="80" t="s">
        <v>6</v>
      </c>
      <c r="K162" s="78" t="s">
        <v>5</v>
      </c>
      <c r="L162" s="1"/>
      <c r="M162" s="1"/>
    </row>
    <row r="163" spans="1:13" s="6" customFormat="1" ht="13.5" customHeight="1" x14ac:dyDescent="0.2">
      <c r="A163" s="95"/>
      <c r="B163" s="92"/>
      <c r="C163" s="92"/>
      <c r="D163" s="92"/>
      <c r="E163" s="92"/>
      <c r="F163" s="92"/>
      <c r="G163" s="92"/>
      <c r="H163" s="92"/>
      <c r="I163" s="81"/>
      <c r="J163" s="81"/>
      <c r="K163" s="79"/>
      <c r="L163" s="1"/>
      <c r="M163" s="1"/>
    </row>
    <row r="164" spans="1:13" ht="15" customHeight="1" x14ac:dyDescent="0.2">
      <c r="A164" s="17">
        <v>36531</v>
      </c>
      <c r="B164" s="99" t="s">
        <v>4</v>
      </c>
      <c r="C164" s="100"/>
      <c r="D164" s="100"/>
      <c r="E164" s="100"/>
      <c r="F164" s="100"/>
      <c r="G164" s="100"/>
      <c r="H164" s="101"/>
      <c r="I164" s="16">
        <v>19405</v>
      </c>
      <c r="J164" s="16">
        <f>'[1]Na výšku'!H285</f>
        <v>19404.73</v>
      </c>
      <c r="K164" s="15">
        <f>I164-J164</f>
        <v>0.27000000000043656</v>
      </c>
    </row>
    <row r="165" spans="1:13" x14ac:dyDescent="0.2">
      <c r="A165" s="17">
        <v>36531</v>
      </c>
      <c r="B165" s="99" t="s">
        <v>3</v>
      </c>
      <c r="C165" s="100"/>
      <c r="D165" s="100"/>
      <c r="E165" s="100"/>
      <c r="F165" s="100"/>
      <c r="G165" s="100"/>
      <c r="H165" s="101"/>
      <c r="I165" s="16">
        <v>25536</v>
      </c>
      <c r="J165" s="16">
        <f>'[1]Na výšku'!H286</f>
        <v>25536.42</v>
      </c>
      <c r="K165" s="15">
        <f>I165-J165</f>
        <v>-0.41999999999825377</v>
      </c>
    </row>
    <row r="166" spans="1:13" ht="15" x14ac:dyDescent="0.2">
      <c r="A166" s="17">
        <v>36531</v>
      </c>
      <c r="B166" s="99" t="s">
        <v>2</v>
      </c>
      <c r="C166" s="100"/>
      <c r="D166" s="100"/>
      <c r="E166" s="100"/>
      <c r="F166" s="100"/>
      <c r="G166" s="100"/>
      <c r="H166" s="101"/>
      <c r="I166" s="16">
        <v>12430</v>
      </c>
      <c r="J166" s="16">
        <f>'[1]Na výšku'!H287</f>
        <v>12430.33</v>
      </c>
      <c r="K166" s="15">
        <f>I166-J166</f>
        <v>-0.32999999999992724</v>
      </c>
      <c r="L166" s="10"/>
      <c r="M166" s="10"/>
    </row>
    <row r="167" spans="1:13" ht="14.45" customHeight="1" x14ac:dyDescent="0.25">
      <c r="A167" s="17">
        <v>36531</v>
      </c>
      <c r="B167" s="99" t="s">
        <v>1</v>
      </c>
      <c r="C167" s="100"/>
      <c r="D167" s="100"/>
      <c r="E167" s="100"/>
      <c r="F167" s="100"/>
      <c r="G167" s="100"/>
      <c r="H167" s="101"/>
      <c r="I167" s="16">
        <v>15792</v>
      </c>
      <c r="J167" s="16">
        <f>'[1]Na výšku'!H288</f>
        <v>15792</v>
      </c>
      <c r="K167" s="15">
        <f>I167-J167</f>
        <v>0</v>
      </c>
      <c r="L167" s="7"/>
      <c r="M167" s="7"/>
    </row>
    <row r="168" spans="1:13" ht="24.6" customHeight="1" x14ac:dyDescent="0.25">
      <c r="A168" s="14"/>
      <c r="B168" s="102" t="s">
        <v>0</v>
      </c>
      <c r="C168" s="102"/>
      <c r="D168" s="102"/>
      <c r="E168" s="102"/>
      <c r="F168" s="102"/>
      <c r="G168" s="102"/>
      <c r="H168" s="102"/>
      <c r="I168" s="13">
        <f>SUM(I164:I167)</f>
        <v>73163</v>
      </c>
      <c r="J168" s="13">
        <f>SUM(J164:J167)</f>
        <v>73163.48</v>
      </c>
      <c r="K168" s="12">
        <f>I168-J168</f>
        <v>-0.47999999999592546</v>
      </c>
      <c r="L168" s="8"/>
      <c r="M168" s="3"/>
    </row>
    <row r="169" spans="1:13" ht="17.100000000000001" customHeight="1" x14ac:dyDescent="0.2">
      <c r="A169" s="5"/>
      <c r="B169" s="5"/>
      <c r="C169" s="5"/>
      <c r="D169" s="5"/>
      <c r="E169" s="5"/>
      <c r="F169" s="5"/>
      <c r="G169" s="5"/>
      <c r="H169" s="5"/>
      <c r="L169" s="11"/>
      <c r="M169" s="3"/>
    </row>
    <row r="170" spans="1:13" s="10" customFormat="1" ht="19.5" customHeight="1" x14ac:dyDescent="0.25">
      <c r="A170" s="5"/>
      <c r="B170" s="5"/>
      <c r="C170" s="5"/>
      <c r="D170" s="5"/>
      <c r="E170" s="5"/>
      <c r="F170" s="5"/>
      <c r="G170" s="5"/>
      <c r="H170" s="5"/>
      <c r="I170" s="1"/>
      <c r="J170" s="1"/>
      <c r="K170" s="2"/>
      <c r="L170" s="9"/>
      <c r="M170" s="7"/>
    </row>
    <row r="171" spans="1:13" s="7" customFormat="1" ht="13.5" customHeight="1" x14ac:dyDescent="0.25">
      <c r="A171" s="5"/>
      <c r="B171" s="5"/>
      <c r="C171" s="5"/>
      <c r="D171" s="5"/>
      <c r="E171" s="5"/>
      <c r="F171" s="5"/>
      <c r="G171" s="5"/>
      <c r="H171" s="5"/>
      <c r="I171" s="1"/>
      <c r="J171" s="1"/>
      <c r="K171" s="2"/>
      <c r="L171" s="9"/>
    </row>
    <row r="172" spans="1:13" s="3" customFormat="1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8"/>
      <c r="M172" s="6"/>
    </row>
    <row r="173" spans="1:13" s="3" customFormat="1" ht="13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1"/>
      <c r="M173" s="1"/>
    </row>
    <row r="174" spans="1:13" s="7" customFormat="1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1"/>
      <c r="M174" s="1"/>
    </row>
    <row r="175" spans="1:13" s="7" customFormat="1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1"/>
      <c r="M175" s="1"/>
    </row>
    <row r="176" spans="1:13" s="6" customFormat="1" ht="13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1"/>
      <c r="M176" s="1"/>
    </row>
    <row r="177" spans="1:13" ht="19.149999999999999" customHeight="1" x14ac:dyDescent="0.2">
      <c r="L177" s="5"/>
      <c r="M177" s="5"/>
    </row>
    <row r="178" spans="1:13" x14ac:dyDescent="0.2">
      <c r="L178" s="5"/>
      <c r="M178" s="5"/>
    </row>
    <row r="179" spans="1:13" x14ac:dyDescent="0.2">
      <c r="L179" s="4"/>
      <c r="M179" s="4"/>
    </row>
    <row r="180" spans="1:13" x14ac:dyDescent="0.2">
      <c r="L180" s="4"/>
      <c r="M180" s="4"/>
    </row>
    <row r="181" spans="1:13" s="5" customFormat="1" ht="17.100000000000001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4"/>
      <c r="M181" s="4"/>
    </row>
    <row r="182" spans="1:13" s="5" customFormat="1" ht="17.100000000000001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3"/>
      <c r="M182" s="3"/>
    </row>
    <row r="183" spans="1:13" s="4" customFormat="1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3"/>
      <c r="M183" s="3"/>
    </row>
    <row r="184" spans="1:13" s="4" customFormat="1" ht="13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1"/>
      <c r="M184" s="1"/>
    </row>
    <row r="185" spans="1:13" s="4" customFormat="1" ht="13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1"/>
      <c r="M185" s="1"/>
    </row>
    <row r="186" spans="1:13" s="3" customFormat="1" ht="13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1"/>
      <c r="M186" s="1"/>
    </row>
    <row r="187" spans="1:13" s="3" customFormat="1" ht="13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1"/>
      <c r="M187" s="1"/>
    </row>
    <row r="188" spans="1:13" ht="15" customHeight="1" x14ac:dyDescent="0.2"/>
  </sheetData>
  <mergeCells count="172">
    <mergeCell ref="B168:H168"/>
    <mergeCell ref="J162:J163"/>
    <mergeCell ref="K162:K163"/>
    <mergeCell ref="B164:H164"/>
    <mergeCell ref="B165:H165"/>
    <mergeCell ref="B166:H166"/>
    <mergeCell ref="B167:H167"/>
    <mergeCell ref="I151:I152"/>
    <mergeCell ref="B139:H139"/>
    <mergeCell ref="B140:H140"/>
    <mergeCell ref="B158:H158"/>
    <mergeCell ref="A150:H150"/>
    <mergeCell ref="B145:H145"/>
    <mergeCell ref="B146:H146"/>
    <mergeCell ref="K151:K152"/>
    <mergeCell ref="A162:A163"/>
    <mergeCell ref="B162:H163"/>
    <mergeCell ref="I162:I163"/>
    <mergeCell ref="J151:J152"/>
    <mergeCell ref="B156:H156"/>
    <mergeCell ref="B157:H157"/>
    <mergeCell ref="A151:A152"/>
    <mergeCell ref="B151:H152"/>
    <mergeCell ref="B153:H153"/>
    <mergeCell ref="B147:H147"/>
    <mergeCell ref="B148:H148"/>
    <mergeCell ref="B141:H141"/>
    <mergeCell ref="B142:H142"/>
    <mergeCell ref="B143:H143"/>
    <mergeCell ref="B144:H144"/>
    <mergeCell ref="B154:H154"/>
    <mergeCell ref="B155:H155"/>
    <mergeCell ref="B159:H159"/>
    <mergeCell ref="B134:H134"/>
    <mergeCell ref="B127:H127"/>
    <mergeCell ref="B128:H128"/>
    <mergeCell ref="B129:H129"/>
    <mergeCell ref="B130:H130"/>
    <mergeCell ref="B126:H126"/>
    <mergeCell ref="B137:H137"/>
    <mergeCell ref="B138:H138"/>
    <mergeCell ref="B131:H131"/>
    <mergeCell ref="B132:H132"/>
    <mergeCell ref="B135:H135"/>
    <mergeCell ref="B136:H136"/>
    <mergeCell ref="B120:H120"/>
    <mergeCell ref="K124:K125"/>
    <mergeCell ref="I124:I125"/>
    <mergeCell ref="J124:J125"/>
    <mergeCell ref="B116:H116"/>
    <mergeCell ref="B117:H117"/>
    <mergeCell ref="A124:A125"/>
    <mergeCell ref="B124:H125"/>
    <mergeCell ref="B133:H133"/>
    <mergeCell ref="B118:H118"/>
    <mergeCell ref="B119:H119"/>
    <mergeCell ref="B115:H115"/>
    <mergeCell ref="B80:H80"/>
    <mergeCell ref="B94:H94"/>
    <mergeCell ref="B101:H101"/>
    <mergeCell ref="B102:H102"/>
    <mergeCell ref="B109:H109"/>
    <mergeCell ref="B106:H106"/>
    <mergeCell ref="B103:H103"/>
    <mergeCell ref="B104:H104"/>
    <mergeCell ref="B105:H105"/>
    <mergeCell ref="B108:H108"/>
    <mergeCell ref="B91:H91"/>
    <mergeCell ref="B92:H92"/>
    <mergeCell ref="B88:H88"/>
    <mergeCell ref="B89:H89"/>
    <mergeCell ref="B90:H90"/>
    <mergeCell ref="B93:H93"/>
    <mergeCell ref="B78:H78"/>
    <mergeCell ref="B79:H79"/>
    <mergeCell ref="B74:H74"/>
    <mergeCell ref="B63:H63"/>
    <mergeCell ref="B64:H64"/>
    <mergeCell ref="B65:H65"/>
    <mergeCell ref="B114:H114"/>
    <mergeCell ref="B112:H112"/>
    <mergeCell ref="B113:H113"/>
    <mergeCell ref="B107:H107"/>
    <mergeCell ref="B110:H110"/>
    <mergeCell ref="B111:H111"/>
    <mergeCell ref="B96:H96"/>
    <mergeCell ref="B69:H69"/>
    <mergeCell ref="B70:H70"/>
    <mergeCell ref="B71:H71"/>
    <mergeCell ref="B72:H72"/>
    <mergeCell ref="B48:H48"/>
    <mergeCell ref="B59:H59"/>
    <mergeCell ref="B100:H100"/>
    <mergeCell ref="B50:H50"/>
    <mergeCell ref="B55:H55"/>
    <mergeCell ref="B56:H56"/>
    <mergeCell ref="B57:H57"/>
    <mergeCell ref="B73:H73"/>
    <mergeCell ref="B85:H85"/>
    <mergeCell ref="B81:H81"/>
    <mergeCell ref="B82:H82"/>
    <mergeCell ref="B83:H83"/>
    <mergeCell ref="B86:H86"/>
    <mergeCell ref="B87:H87"/>
    <mergeCell ref="B84:H84"/>
    <mergeCell ref="B75:H75"/>
    <mergeCell ref="B76:H76"/>
    <mergeCell ref="B98:H98"/>
    <mergeCell ref="B99:H99"/>
    <mergeCell ref="B77:H77"/>
    <mergeCell ref="B42:H42"/>
    <mergeCell ref="B29:H29"/>
    <mergeCell ref="B30:H30"/>
    <mergeCell ref="A31:H31"/>
    <mergeCell ref="A33:A34"/>
    <mergeCell ref="B33:H34"/>
    <mergeCell ref="B66:H66"/>
    <mergeCell ref="B67:H67"/>
    <mergeCell ref="B68:H68"/>
    <mergeCell ref="B62:H62"/>
    <mergeCell ref="B43:H43"/>
    <mergeCell ref="B44:H44"/>
    <mergeCell ref="B60:H60"/>
    <mergeCell ref="B61:H61"/>
    <mergeCell ref="B58:H58"/>
    <mergeCell ref="B51:H51"/>
    <mergeCell ref="B52:H52"/>
    <mergeCell ref="B53:H53"/>
    <mergeCell ref="B54:H54"/>
    <mergeCell ref="B45:H45"/>
    <mergeCell ref="B46:H46"/>
    <mergeCell ref="B49:H49"/>
    <mergeCell ref="B47:H47"/>
    <mergeCell ref="A2:K2"/>
    <mergeCell ref="A5:H5"/>
    <mergeCell ref="A6:A7"/>
    <mergeCell ref="B6:H7"/>
    <mergeCell ref="I6:I7"/>
    <mergeCell ref="J6:J7"/>
    <mergeCell ref="K6:K7"/>
    <mergeCell ref="K33:K34"/>
    <mergeCell ref="J33:J34"/>
    <mergeCell ref="B23:H23"/>
    <mergeCell ref="B24:H24"/>
    <mergeCell ref="B14:H14"/>
    <mergeCell ref="A17:A18"/>
    <mergeCell ref="B17:H18"/>
    <mergeCell ref="I17:I18"/>
    <mergeCell ref="J17:J18"/>
    <mergeCell ref="B19:H19"/>
    <mergeCell ref="B20:H20"/>
    <mergeCell ref="B21:H21"/>
    <mergeCell ref="B22:H22"/>
    <mergeCell ref="B25:H25"/>
    <mergeCell ref="B26:H26"/>
    <mergeCell ref="B27:H27"/>
    <mergeCell ref="B28:H28"/>
    <mergeCell ref="K17:K18"/>
    <mergeCell ref="I33:I34"/>
    <mergeCell ref="B40:H40"/>
    <mergeCell ref="B41:H41"/>
    <mergeCell ref="B8:H8"/>
    <mergeCell ref="B9:H9"/>
    <mergeCell ref="B10:H10"/>
    <mergeCell ref="B11:H11"/>
    <mergeCell ref="B12:H12"/>
    <mergeCell ref="B13:H13"/>
    <mergeCell ref="B39:H39"/>
    <mergeCell ref="B35:H35"/>
    <mergeCell ref="B36:H36"/>
    <mergeCell ref="B37:H37"/>
    <mergeCell ref="B38:H38"/>
  </mergeCells>
  <pageMargins left="0.78740157480314965" right="0.39370078740157483" top="0.19685039370078741" bottom="0" header="0.11811023622047245" footer="0.11811023622047245"/>
  <pageSetup paperSize="9" scale="98" orientation="landscape" r:id="rId1"/>
  <headerFooter alignWithMargins="0"/>
  <rowBreaks count="5" manualBreakCount="5">
    <brk id="30" max="16383" man="1"/>
    <brk id="65" max="16383" man="1"/>
    <brk id="94" max="16383" man="1"/>
    <brk id="121" max="16383" man="1"/>
    <brk id="148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43" workbookViewId="0">
      <selection activeCell="E52" sqref="E52"/>
    </sheetView>
  </sheetViews>
  <sheetFormatPr defaultRowHeight="15" x14ac:dyDescent="0.25"/>
  <sheetData>
    <row r="1" spans="1:9" x14ac:dyDescent="0.25">
      <c r="A1" s="111" t="s">
        <v>178</v>
      </c>
      <c r="B1" s="111"/>
      <c r="C1" s="111"/>
      <c r="D1" s="111"/>
      <c r="E1" s="111"/>
      <c r="F1" s="111"/>
      <c r="G1" s="111"/>
      <c r="H1" s="111"/>
      <c r="I1" s="111"/>
    </row>
    <row r="2" spans="1:9" x14ac:dyDescent="0.25">
      <c r="A2" s="111"/>
      <c r="B2" s="111"/>
      <c r="C2" s="111"/>
      <c r="D2" s="111"/>
      <c r="E2" s="111"/>
      <c r="F2" s="111"/>
      <c r="G2" s="111"/>
      <c r="H2" s="111"/>
      <c r="I2" s="11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8.75" x14ac:dyDescent="0.3">
      <c r="A17" s="1"/>
      <c r="B17" s="1"/>
      <c r="C17" s="1"/>
      <c r="D17" s="1"/>
      <c r="E17" s="73"/>
      <c r="F17" s="1"/>
      <c r="G17" s="1"/>
      <c r="H17" s="1"/>
      <c r="I17" s="1"/>
    </row>
    <row r="18" spans="1:9" ht="18.75" x14ac:dyDescent="0.3">
      <c r="A18" s="74" t="s">
        <v>182</v>
      </c>
      <c r="B18" s="1"/>
      <c r="C18" s="1"/>
      <c r="D18" s="1"/>
      <c r="E18" s="73"/>
      <c r="F18" s="1"/>
      <c r="G18" s="1"/>
      <c r="H18" s="1"/>
      <c r="I18" s="1"/>
    </row>
    <row r="19" spans="1:9" x14ac:dyDescent="0.25">
      <c r="A19" s="112" t="s">
        <v>179</v>
      </c>
      <c r="B19" s="112"/>
      <c r="C19" s="112"/>
      <c r="D19" s="112"/>
      <c r="E19" s="112"/>
      <c r="F19" s="112"/>
      <c r="G19" s="112"/>
      <c r="H19" s="112"/>
      <c r="I19" s="112"/>
    </row>
    <row r="20" spans="1:9" x14ac:dyDescent="0.25">
      <c r="A20" s="112"/>
      <c r="B20" s="112"/>
      <c r="C20" s="112"/>
      <c r="D20" s="112"/>
      <c r="E20" s="112"/>
      <c r="F20" s="112"/>
      <c r="G20" s="112"/>
      <c r="H20" s="112"/>
      <c r="I20" s="112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5.75" x14ac:dyDescent="0.25">
      <c r="A42" s="1"/>
      <c r="B42" s="75" t="s">
        <v>183</v>
      </c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5.75" x14ac:dyDescent="0.25">
      <c r="A47" s="1"/>
      <c r="B47" s="76"/>
      <c r="C47" s="1"/>
      <c r="D47" s="1"/>
      <c r="E47" s="1"/>
      <c r="F47" s="1"/>
      <c r="G47" s="77" t="s">
        <v>180</v>
      </c>
      <c r="H47" s="1"/>
      <c r="I47" s="1"/>
    </row>
    <row r="48" spans="1:9" ht="15.75" x14ac:dyDescent="0.25">
      <c r="A48" s="1"/>
      <c r="B48" s="1"/>
      <c r="C48" s="1"/>
      <c r="D48" s="1"/>
      <c r="E48" s="1"/>
      <c r="F48" s="1"/>
      <c r="G48" s="1" t="s">
        <v>181</v>
      </c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</sheetData>
  <mergeCells count="2">
    <mergeCell ref="A1:I2"/>
    <mergeCell ref="A19:I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Na šírku</vt:lpstr>
      <vt:lpstr>titulná strana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JURÍČEK Peter</dc:creator>
  <cp:lastModifiedBy>JURÍČEK Peter</cp:lastModifiedBy>
  <cp:lastPrinted>2017-08-21T10:58:53Z</cp:lastPrinted>
  <dcterms:created xsi:type="dcterms:W3CDTF">2017-07-28T07:22:55Z</dcterms:created>
  <dcterms:modified xsi:type="dcterms:W3CDTF">2017-08-21T10:59:11Z</dcterms:modified>
</cp:coreProperties>
</file>